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K:\財政状況公表\財政状況比較分析表\H29決算\●20191016再分析\県回答（ファイル結合後）\"/>
    </mc:Choice>
  </mc:AlternateContent>
  <xr:revisionPtr revIDLastSave="0" documentId="13_ncr:1_{09793F07-7CFF-4CFB-89C8-538DCFF39865}" xr6:coauthVersionLast="36" xr6:coauthVersionMax="36" xr10:uidLastSave="{00000000-0000-0000-0000-000000000000}"/>
  <bookViews>
    <workbookView xWindow="-15" yWindow="6090" windowWidth="19230" windowHeight="6150" tabRatio="693" firstSheet="12"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C38" i="10"/>
  <c r="BW37" i="10"/>
  <c r="BE37" i="10"/>
  <c r="AM37" i="10"/>
  <c r="C37" i="10"/>
  <c r="BW36" i="10"/>
  <c r="BE36" i="10"/>
  <c r="C36" i="10"/>
  <c r="BW35"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AM34" i="10" l="1"/>
  <c r="AM35" i="10" s="1"/>
  <c r="AM36" i="10" s="1"/>
  <c r="BW34" i="10"/>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<sst xmlns="http://schemas.openxmlformats.org/spreadsheetml/2006/main" count="990" uniqueCount="601">
  <si>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</si>
  <si>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</si>
  <si>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</si>
  <si>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</si>
  <si>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</si>
  <si>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</si>
  <si>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</si>
  <si>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</si>
  <si>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</si>
  <si>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</si>
  <si>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</si>
  <si>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</si>
  <si>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</si>
  <si>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</si>
  <si>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</si>
  <si>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</si>
  <si>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</si>
  <si>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</si>
  <si>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</si>
  <si>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</si>
  <si>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</si>
  <si>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</si>
  <si>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</si>
  <si>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</si>
  <si>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</si>
  <si>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</si>
  <si>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</si>
  <si>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</si>
  <si>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</si>
  <si>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</si>
  <si>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</si>
  <si>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</si>
  <si>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</si>
  <si>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</si>
  <si>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</si>
  <si>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</si>
  <si>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</si>
  <si>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</si>
  <si>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</si>
  <si>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</si>
  <si>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</si>
  <si>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</si>
  <si>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</si>
  <si>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</si>
  <si>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</si>
  <si>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</si>
  <si>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</si>
  <si>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</si>
  <si>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</si>
  <si>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</si>
  <si>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</si>
  <si>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</si>
  <si>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</si>
  <si>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</si>
  <si>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</si>
  <si>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</si>
  <si>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</si>
  <si>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</si>
  <si>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</si>
  <si>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</si>
  <si>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</si>
  <si>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</si>
  <si>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</si>
  <si>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</si>
  <si>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</si>
  <si>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</si>
  <si>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</si>
  <si>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</si>
  <si>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</si>
  <si>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</si>
  <si>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</si>
  <si>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</si>
  <si>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</si>
  <si>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</si>
  <si>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</si>
  <si>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</si>
  <si>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</si>
  <si>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施行時特例市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</si>
  <si>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</si>
  <si>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</si>
  <si>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</si>
  <si>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</si>
  <si>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</si>
  <si>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</si>
  <si>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</si>
  <si>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</si>
  <si>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</si>
  <si>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</si>
  <si>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</si>
  <si>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</si>
  <si>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宝塚市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</si>
  <si>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</si>
  <si>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</si>
  <si>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</si>
  <si>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</si>
  <si>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</si>
  <si>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</si>
  <si>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</si>
  <si>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</si>
  <si>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</si>
  <si>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</si>
  <si>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</si>
  <si>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</si>
  <si>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</si>
  <si>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</si>
  <si>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</si>
  <si>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</si>
  <si>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</si>
  <si>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</si>
  <si>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</si>
  <si>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</si>
  <si>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</si>
  <si>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</si>
  <si>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</si>
  <si>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</si>
  <si>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</si>
  <si>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</si>
  <si>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</si>
  <si>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</si>
  <si>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</si>
  <si>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</si>
  <si>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</si>
  <si>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</si>
  <si>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</si>
  <si>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</si>
  <si>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</si>
  <si>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</si>
  <si>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</si>
  <si>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</si>
  <si>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</si>
  <si>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</si>
  <si>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</si>
  <si>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</si>
  <si>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</si>
  <si>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</si>
  <si>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</si>
  <si>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</si>
  <si>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</si>
  <si>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</si>
  <si>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</si>
  <si>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</si>
  <si>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</si>
  <si>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病院事業会計</t>
    <phoneticPr fontId="5"/>
  </si>
  <si>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</si>
  <si>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</si>
  <si>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</si>
  <si>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</si>
  <si>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</si>
  <si>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</si>
  <si>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</si>
  <si>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</si>
  <si>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</si>
  <si>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</si>
  <si>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</si>
  <si>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</si>
  <si>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</si>
  <si>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</si>
  <si>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</si>
  <si>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</si>
  <si>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</si>
  <si>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</si>
  <si>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</si>
  <si>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</si>
  <si>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</si>
  <si>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</si>
  <si>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</si>
  <si>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</si>
  <si>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</si>
  <si>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</si>
  <si>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</si>
  <si>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</si>
  <si>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</si>
  <si>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</si>
  <si>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</si>
  <si>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</si>
  <si>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</si>
  <si>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</si>
  <si>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</si>
  <si>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</si>
  <si>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</si>
  <si>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</si>
  <si>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</si>
  <si>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</si>
  <si>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</si>
  <si>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</si>
  <si>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</si>
  <si>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</si>
  <si>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</si>
  <si>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</si>
  <si>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</si>
  <si>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</si>
  <si>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</si>
  <si>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</si>
  <si>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</si>
  <si>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</si>
  <si>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</si>
  <si>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</si>
  <si>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</si>
  <si>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</si>
  <si>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</si>
  <si>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</si>
  <si>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</si>
  <si>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</si>
  <si>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</si>
  <si>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兵庫県宝塚市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</si>
  <si>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</si>
  <si>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</si>
  <si>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</si>
  <si>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</si>
  <si>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</si>
  <si>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</si>
  <si>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</si>
  <si>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</si>
  <si>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</si>
  <si>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</si>
  <si>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</si>
  <si>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</si>
  <si>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</si>
  <si>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</si>
  <si>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</si>
  <si>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</si>
  <si>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</si>
  <si>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</si>
  <si>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</si>
  <si>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</si>
  <si>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</si>
  <si>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</si>
  <si>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</si>
  <si>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</si>
  <si>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</si>
  <si>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</si>
  <si>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</si>
  <si>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</si>
  <si>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</si>
  <si>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</si>
  <si>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</si>
  <si>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</si>
  <si>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</si>
  <si>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</si>
  <si>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</si>
  <si>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</si>
  <si>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</si>
  <si>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</si>
  <si>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</si>
  <si>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</si>
  <si>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</si>
  <si>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</si>
  <si>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</si>
  <si>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</si>
  <si>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</si>
  <si>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</si>
  <si>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</si>
  <si>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</si>
  <si>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</si>
  <si>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</si>
  <si>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</si>
  <si>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</si>
  <si>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</si>
  <si>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</si>
  <si>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</si>
  <si>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</si>
  <si>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</si>
  <si>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</si>
  <si>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</si>
  <si>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</si>
  <si>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</si>
  <si>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</si>
  <si>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</si>
  <si>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</si>
  <si>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</si>
  <si>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</si>
  <si>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</si>
  <si>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</si>
  <si>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</si>
  <si>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</si>
  <si>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</si>
  <si>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</si>
  <si>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</si>
  <si>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</si>
  <si>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</si>
  <si>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</si>
  <si>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</si>
  <si>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</si>
  <si>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</si>
  <si>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</si>
  <si>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</si>
  <si>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</si>
  <si>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</si>
  <si>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</si>
  <si>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</si>
  <si>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</si>
  <si>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</si>
  <si>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</si>
  <si>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</si>
  <si>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</si>
  <si>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</si>
  <si>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</si>
  <si>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</si>
  <si>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</si>
  <si>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</si>
  <si>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</si>
  <si>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</si>
  <si>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</si>
  <si>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</si>
  <si>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</si>
  <si>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</si>
  <si>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</si>
  <si>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</si>
  <si>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</si>
  <si>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</si>
  <si>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</si>
  <si>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</si>
  <si>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</si>
  <si>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</si>
  <si>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</si>
  <si>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</si>
  <si>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</si>
  <si>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</si>
  <si>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</si>
  <si>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</si>
  <si>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</si>
  <si>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</si>
  <si>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</si>
  <si>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</si>
  <si>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</si>
  <si>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</si>
  <si>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</si>
  <si>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</si>
  <si>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</si>
  <si>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</si>
  <si>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</si>
  <si>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</si>
  <si>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</si>
  <si>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</si>
  <si>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</si>
  <si>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</si>
  <si>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</si>
  <si>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</si>
  <si>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</si>
  <si>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</si>
  <si>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</si>
  <si>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</si>
  <si>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</si>
  <si>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</si>
  <si>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</si>
  <si>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</si>
  <si>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</si>
  <si>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</si>
  <si>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</si>
  <si>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</si>
  <si>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</si>
  <si>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</si>
  <si>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</si>
  <si>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</si>
  <si>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兵庫県宝塚市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</si>
  <si>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</si>
  <si>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</si>
  <si>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</si>
  <si>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</si>
  <si>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</si>
  <si>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</si>
  <si>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</si>
  <si>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</si>
  <si>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</si>
  <si>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</si>
  <si>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</si>
  <si>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</si>
  <si>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</si>
  <si>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</si>
  <si>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</si>
  <si>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</si>
  <si>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</si>
  <si>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</si>
  <si>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</si>
  <si>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</si>
  <si>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特別会計宝塚すみれ墓苑事業費</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</si>
  <si>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</si>
  <si>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</si>
  <si>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</si>
  <si>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</si>
  <si>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</si>
  <si>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</si>
  <si>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</si>
  <si>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</si>
  <si>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</si>
  <si>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</si>
  <si>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</si>
  <si>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</si>
  <si>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</si>
  <si>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</si>
  <si>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t>
    <phoneticPr fontId="5"/>
  </si>
  <si>
    <t>国民健康保険診療施設費</t>
    <phoneticPr fontId="5"/>
  </si>
  <si>
    <t>介護保険事業費</t>
    <phoneticPr fontId="5"/>
  </si>
  <si>
    <t>後期高齢者医療事業費</t>
    <phoneticPr fontId="5"/>
  </si>
  <si>
    <t>農業共済事業費</t>
    <phoneticPr fontId="5"/>
  </si>
  <si>
    <t>病院事業会計</t>
    <phoneticPr fontId="5"/>
  </si>
  <si>
    <t>法適用企業</t>
    <phoneticPr fontId="5"/>
  </si>
  <si>
    <t>水道事業会計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</si>
  <si>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</si>
  <si>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</si>
  <si>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</si>
  <si>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</si>
  <si>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</si>
  <si>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</si>
  <si>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</si>
  <si>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</si>
  <si>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</si>
  <si>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</si>
  <si>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</si>
  <si>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</si>
  <si>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</si>
  <si>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</si>
  <si>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</si>
  <si>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</si>
  <si>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</si>
  <si>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</si>
  <si>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</si>
  <si>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</si>
  <si>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</si>
  <si>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</si>
  <si>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</si>
  <si>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</si>
  <si>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</si>
  <si>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</si>
  <si>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</si>
  <si>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</si>
  <si>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</si>
  <si>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</si>
  <si>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</si>
  <si>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</si>
  <si>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</si>
  <si>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</si>
  <si>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</si>
  <si>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</si>
  <si>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</si>
  <si>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</si>
  <si>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</si>
  <si>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</si>
  <si>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</si>
  <si>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</si>
  <si>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</si>
  <si>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</si>
  <si>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</si>
  <si>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</si>
  <si>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</si>
  <si>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</si>
  <si>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</si>
  <si>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</si>
  <si>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</si>
  <si>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</si>
  <si>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</si>
  <si>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</si>
  <si>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</si>
  <si>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</si>
  <si>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</si>
  <si>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</si>
  <si>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</si>
  <si>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</si>
  <si>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</si>
  <si>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</si>
  <si>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</si>
  <si>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</si>
  <si>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</si>
  <si>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</si>
  <si>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国民健康保険診療施設費</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</si>
  <si>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</si>
  <si>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</si>
  <si>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</si>
  <si>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</si>
  <si>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</si>
  <si>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</si>
  <si>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</si>
  <si>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</si>
  <si>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</si>
  <si>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</si>
  <si>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</si>
  <si>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</si>
  <si>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</si>
  <si>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</si>
  <si>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</si>
  <si>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</si>
  <si>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</si>
  <si>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</si>
  <si>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</si>
  <si>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</si>
  <si>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</si>
  <si>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</si>
  <si>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</si>
  <si>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</si>
  <si>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</si>
  <si>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</si>
  <si>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</si>
  <si>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</si>
  <si>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</si>
  <si>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</si>
  <si>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</si>
  <si>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</si>
  <si>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</si>
  <si>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</si>
  <si>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</si>
  <si>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</si>
  <si>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</si>
  <si>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</si>
  <si>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</si>
  <si>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</si>
  <si>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</si>
  <si>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</si>
  <si>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</si>
  <si>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</si>
  <si>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</si>
  <si>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</si>
  <si>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</si>
  <si>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</si>
  <si>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</si>
  <si>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</si>
  <si>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</si>
  <si>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</si>
  <si>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</si>
  <si>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</si>
  <si>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</si>
  <si>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</si>
  <si>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</si>
  <si>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</si>
  <si>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</si>
  <si>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</si>
  <si>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</si>
  <si>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</si>
  <si>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</si>
  <si>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</si>
  <si>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</si>
  <si>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</si>
  <si>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</si>
  <si>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</si>
  <si>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</si>
  <si>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</si>
  <si>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</si>
  <si>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</si>
  <si>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</si>
  <si>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</si>
  <si>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</si>
  <si>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</si>
  <si>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</si>
  <si>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</si>
  <si>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</si>
  <si>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</si>
  <si>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</si>
  <si>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</si>
  <si>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</si>
  <si>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</si>
  <si>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</si>
  <si>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</si>
  <si>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</si>
  <si>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0.00</t>
  </si>
  <si>
    <t>病院事業会計</t>
  </si>
  <si>
    <t>▲ 2.46</t>
  </si>
  <si>
    <t>▲ 0.76</t>
  </si>
  <si>
    <t>▲ 0.63</t>
  </si>
  <si>
    <t>▲ 1.67</t>
  </si>
  <si>
    <t>▲ 2.98</t>
  </si>
  <si>
    <t>水道事業会計</t>
  </si>
  <si>
    <t>国民健康保険事業費</t>
  </si>
  <si>
    <t>▲ 3.88</t>
  </si>
  <si>
    <t>▲ 3.39</t>
  </si>
  <si>
    <t>▲ 2.52</t>
  </si>
  <si>
    <t>一般会計</t>
  </si>
  <si>
    <t>介護保険事業費</t>
  </si>
  <si>
    <t>下水道事業会計</t>
  </si>
  <si>
    <t>後期高齢者医療事業費</t>
  </si>
  <si>
    <t>農業共済事業費</t>
  </si>
  <si>
    <t>その他会計（赤字）</t>
  </si>
  <si>
    <t>その他会計（黒字）</t>
  </si>
  <si>
    <t>丹波少年自然の家</t>
    <rPh sb="0" eb="2">
      <t>タンバ</t>
    </rPh>
    <rPh sb="2" eb="4">
      <t>ショウネン</t>
    </rPh>
    <rPh sb="4" eb="6">
      <t>シゼン</t>
    </rPh>
    <rPh sb="7" eb="8">
      <t>イエ</t>
    </rPh>
    <phoneticPr fontId="2"/>
  </si>
  <si>
    <t>（公財）宝塚市スポーツ振興公社</t>
    <rPh sb="1" eb="2">
      <t>コウ</t>
    </rPh>
    <rPh sb="2" eb="3">
      <t>ザイ</t>
    </rPh>
    <rPh sb="4" eb="7">
      <t>タカラヅカシ</t>
    </rPh>
    <rPh sb="11" eb="13">
      <t>シンコウ</t>
    </rPh>
    <rPh sb="13" eb="15">
      <t>コウシャ</t>
    </rPh>
    <phoneticPr fontId="11"/>
  </si>
  <si>
    <t>ソリオ宝塚都市開発（株）</t>
    <rPh sb="3" eb="5">
      <t>タカラヅカ</t>
    </rPh>
    <rPh sb="5" eb="7">
      <t>トシ</t>
    </rPh>
    <rPh sb="7" eb="9">
      <t>カイハツ</t>
    </rPh>
    <rPh sb="10" eb="11">
      <t>カブ</t>
    </rPh>
    <phoneticPr fontId="11"/>
  </si>
  <si>
    <t>（公財）宝塚市文化財団</t>
    <rPh sb="1" eb="2">
      <t>コウ</t>
    </rPh>
    <rPh sb="2" eb="3">
      <t>ザイ</t>
    </rPh>
    <rPh sb="4" eb="7">
      <t>タカラヅカシ</t>
    </rPh>
    <rPh sb="7" eb="9">
      <t>ブンカ</t>
    </rPh>
    <rPh sb="9" eb="11">
      <t>ザイダン</t>
    </rPh>
    <phoneticPr fontId="11"/>
  </si>
  <si>
    <t>（一財）宝塚市保健福祉サービス公社</t>
    <rPh sb="1" eb="2">
      <t>イッ</t>
    </rPh>
    <rPh sb="2" eb="3">
      <t>ザイ</t>
    </rPh>
    <rPh sb="4" eb="7">
      <t>タカラヅカシ</t>
    </rPh>
    <rPh sb="7" eb="9">
      <t>ホケン</t>
    </rPh>
    <rPh sb="9" eb="11">
      <t>フクシ</t>
    </rPh>
    <rPh sb="15" eb="17">
      <t>コウシャ</t>
    </rPh>
    <phoneticPr fontId="11"/>
  </si>
  <si>
    <t>宝塚都市環境サービス（株）</t>
    <rPh sb="0" eb="2">
      <t>タカラヅカ</t>
    </rPh>
    <rPh sb="2" eb="4">
      <t>トシ</t>
    </rPh>
    <rPh sb="4" eb="6">
      <t>カンキョウ</t>
    </rPh>
    <rPh sb="11" eb="12">
      <t>カブ</t>
    </rPh>
    <phoneticPr fontId="11"/>
  </si>
  <si>
    <t>宝塚山本ガーデン・クリエイティブ（株）</t>
    <rPh sb="0" eb="2">
      <t>タカラヅカ</t>
    </rPh>
    <rPh sb="2" eb="4">
      <t>ヤマモト</t>
    </rPh>
    <rPh sb="17" eb="18">
      <t>カブ</t>
    </rPh>
    <phoneticPr fontId="11"/>
  </si>
  <si>
    <t>（株）エフエム宝塚</t>
    <rPh sb="1" eb="2">
      <t>カブ</t>
    </rPh>
    <rPh sb="7" eb="9">
      <t>タカラヅカ</t>
    </rPh>
    <phoneticPr fontId="11"/>
  </si>
  <si>
    <t>宝塚市土地開発公社</t>
    <rPh sb="0" eb="2">
      <t>タカラヅカ</t>
    </rPh>
    <rPh sb="2" eb="3">
      <t>シ</t>
    </rPh>
    <rPh sb="3" eb="5">
      <t>トチ</t>
    </rPh>
    <rPh sb="5" eb="7">
      <t>カイハツ</t>
    </rPh>
    <rPh sb="7" eb="9">
      <t>コウシャ</t>
    </rPh>
    <phoneticPr fontId="11"/>
  </si>
  <si>
    <t>逆瀬川都市開発（株）</t>
    <rPh sb="0" eb="3">
      <t>サカセガワ</t>
    </rPh>
    <rPh sb="3" eb="5">
      <t>トシ</t>
    </rPh>
    <rPh sb="5" eb="7">
      <t>カイハツ</t>
    </rPh>
    <rPh sb="8" eb="9">
      <t>カブ</t>
    </rPh>
    <phoneticPr fontId="11"/>
  </si>
  <si>
    <t>（公財）阪神北広域救急医療財団</t>
    <rPh sb="1" eb="2">
      <t>コウ</t>
    </rPh>
    <rPh sb="2" eb="3">
      <t>ザイ</t>
    </rPh>
    <rPh sb="4" eb="6">
      <t>ハンシン</t>
    </rPh>
    <rPh sb="6" eb="7">
      <t>キタ</t>
    </rPh>
    <rPh sb="7" eb="9">
      <t>コウイキ</t>
    </rPh>
    <rPh sb="9" eb="11">
      <t>キュウキュウ</t>
    </rPh>
    <rPh sb="11" eb="13">
      <t>イリョウ</t>
    </rPh>
    <rPh sb="13" eb="15">
      <t>ザイダン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</si>
  <si>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</si>
  <si>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</si>
  <si>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</si>
  <si>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</si>
  <si>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類似団体と比べ、将来負担比率、有形固定資産減価償却率ともに高い数値となっている。
将来負担比率は減少を見込み、有形固定資産減価償却率は公共施設の最適化の取り組みにより改善を目指している。</t>
    <rPh sb="0" eb="2">
      <t>ルイジ</t>
    </rPh>
    <rPh sb="2" eb="4">
      <t>ダンタイ</t>
    </rPh>
    <rPh sb="5" eb="6">
      <t>クラ</t>
    </rPh>
    <rPh sb="8" eb="10">
      <t>ショウライ</t>
    </rPh>
    <rPh sb="10" eb="12">
      <t>フタン</t>
    </rPh>
    <rPh sb="12" eb="14">
      <t>ヒリツ</t>
    </rPh>
    <rPh sb="15" eb="17">
      <t>ユウケイ</t>
    </rPh>
    <rPh sb="17" eb="19">
      <t>コテイ</t>
    </rPh>
    <rPh sb="19" eb="21">
      <t>シサン</t>
    </rPh>
    <rPh sb="21" eb="23">
      <t>ゲンカ</t>
    </rPh>
    <rPh sb="23" eb="25">
      <t>ショウキャク</t>
    </rPh>
    <rPh sb="25" eb="26">
      <t>リツ</t>
    </rPh>
    <rPh sb="29" eb="30">
      <t>タカ</t>
    </rPh>
    <rPh sb="31" eb="33">
      <t>スウチ</t>
    </rPh>
    <rPh sb="41" eb="43">
      <t>ショウライ</t>
    </rPh>
    <rPh sb="43" eb="45">
      <t>フタン</t>
    </rPh>
    <rPh sb="45" eb="47">
      <t>ヒリツ</t>
    </rPh>
    <rPh sb="48" eb="50">
      <t>ゲンショウ</t>
    </rPh>
    <rPh sb="51" eb="53">
      <t>ミコ</t>
    </rPh>
    <rPh sb="67" eb="69">
      <t>コウキョウ</t>
    </rPh>
    <rPh sb="69" eb="71">
      <t>シセツ</t>
    </rPh>
    <rPh sb="72" eb="75">
      <t>サイテキカ</t>
    </rPh>
    <rPh sb="76" eb="77">
      <t>ト</t>
    </rPh>
    <rPh sb="78" eb="79">
      <t>ク</t>
    </rPh>
    <rPh sb="83" eb="85">
      <t>カイゼン</t>
    </rPh>
    <rPh sb="86" eb="88">
      <t>メザ</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</si>
  <si>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</si>
  <si>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</si>
  <si>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</si>
  <si>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</si>
  <si>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</si>
  <si>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</si>
  <si>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平成28年度決算との比較では将来負担比率では0.6ポイント実質公債費比率では、0.3ポイントの改善となっている。
今後の見通しとしては、将来負担比率については企業債の償還が順調に進んでいることと、団塊世代の退職のピークを終えたことにより比率が減少していくと見込んでおり、
実質公債費率については、市債発行の抑制や公営企業への繰入の減少等により、横ばいまたは緩やかに逓減していくものと見込んでいる。</t>
    <rPh sb="14" eb="16">
      <t>ショウライ</t>
    </rPh>
    <rPh sb="16" eb="18">
      <t>フタン</t>
    </rPh>
    <rPh sb="18" eb="20">
      <t>ヒリツ</t>
    </rPh>
    <rPh sb="29" eb="31">
      <t>ジッシツ</t>
    </rPh>
    <rPh sb="31" eb="34">
      <t>コウサイヒ</t>
    </rPh>
    <rPh sb="34" eb="36">
      <t>ヒリツ</t>
    </rPh>
    <rPh sb="57" eb="59">
      <t>コンゴ</t>
    </rPh>
    <rPh sb="60" eb="62">
      <t>ミトオ</t>
    </rPh>
    <rPh sb="68" eb="70">
      <t>ショウライ</t>
    </rPh>
    <rPh sb="70" eb="72">
      <t>フタン</t>
    </rPh>
    <rPh sb="72" eb="74">
      <t>ヒリツ</t>
    </rPh>
    <rPh sb="79" eb="81">
      <t>キギョウ</t>
    </rPh>
    <rPh sb="81" eb="82">
      <t>サイ</t>
    </rPh>
    <rPh sb="83" eb="85">
      <t>ショウカン</t>
    </rPh>
    <rPh sb="86" eb="88">
      <t>ジュンチョウ</t>
    </rPh>
    <rPh sb="89" eb="90">
      <t>スス</t>
    </rPh>
    <rPh sb="98" eb="100">
      <t>ダンカイ</t>
    </rPh>
    <rPh sb="100" eb="102">
      <t>セダイ</t>
    </rPh>
    <rPh sb="103" eb="105">
      <t>タイショク</t>
    </rPh>
    <rPh sb="110" eb="111">
      <t>オ</t>
    </rPh>
    <rPh sb="118" eb="120">
      <t>ヒリツ</t>
    </rPh>
    <rPh sb="121" eb="123">
      <t>ゲンショウ</t>
    </rPh>
    <rPh sb="128" eb="130">
      <t>ミコ</t>
    </rPh>
    <rPh sb="136" eb="138">
      <t>ジッシツ</t>
    </rPh>
    <rPh sb="138" eb="141">
      <t>コウサイヒ</t>
    </rPh>
    <rPh sb="141" eb="142">
      <t>リツ</t>
    </rPh>
    <rPh sb="148" eb="150">
      <t>シサイ</t>
    </rPh>
    <rPh sb="150" eb="152">
      <t>ハッコウ</t>
    </rPh>
    <rPh sb="153" eb="155">
      <t>ヨクセイ</t>
    </rPh>
    <rPh sb="156" eb="158">
      <t>コウエイ</t>
    </rPh>
    <rPh sb="158" eb="160">
      <t>キギョウ</t>
    </rPh>
    <rPh sb="162" eb="164">
      <t>クリイレ</t>
    </rPh>
    <rPh sb="165" eb="167">
      <t>ゲンショウ</t>
    </rPh>
    <rPh sb="167" eb="168">
      <t>ナド</t>
    </rPh>
    <rPh sb="172" eb="173">
      <t>ヨコ</t>
    </rPh>
    <rPh sb="178" eb="179">
      <t>ユル</t>
    </rPh>
    <rPh sb="182" eb="184">
      <t>テイゲン</t>
    </rPh>
    <rPh sb="191" eb="193">
      <t>ミコ</t>
    </rPh>
    <phoneticPr fontId="5"/>
  </si>
  <si>
    <t>実質公債費比率</t>
    <phoneticPr fontId="5"/>
  </si>
  <si>
    <t xml:space="preserve"> </t>
    <phoneticPr fontId="5"/>
  </si>
  <si>
    <t>市営霊園運営基金</t>
    <rPh sb="0" eb="2">
      <t>シエイ</t>
    </rPh>
    <rPh sb="2" eb="4">
      <t>レイエン</t>
    </rPh>
    <rPh sb="4" eb="6">
      <t>ウンエイ</t>
    </rPh>
    <rPh sb="6" eb="8">
      <t>キキン</t>
    </rPh>
    <phoneticPr fontId="11"/>
  </si>
  <si>
    <t>新ごみ処理施設建設基金</t>
    <rPh sb="0" eb="1">
      <t>シン</t>
    </rPh>
    <rPh sb="3" eb="5">
      <t>ショリ</t>
    </rPh>
    <rPh sb="5" eb="7">
      <t>シセツ</t>
    </rPh>
    <rPh sb="7" eb="9">
      <t>ケンセツ</t>
    </rPh>
    <rPh sb="9" eb="11">
      <t>キキン</t>
    </rPh>
    <phoneticPr fontId="11"/>
  </si>
  <si>
    <t>公共施設等整備保全基金</t>
    <rPh sb="0" eb="2">
      <t>コウキョウ</t>
    </rPh>
    <rPh sb="2" eb="4">
      <t>シセツ</t>
    </rPh>
    <rPh sb="4" eb="5">
      <t>トウ</t>
    </rPh>
    <rPh sb="5" eb="7">
      <t>セイビ</t>
    </rPh>
    <rPh sb="7" eb="9">
      <t>ホゼン</t>
    </rPh>
    <rPh sb="9" eb="11">
      <t>キキン</t>
    </rPh>
    <phoneticPr fontId="11"/>
  </si>
  <si>
    <t>子ども未来基金</t>
    <rPh sb="0" eb="1">
      <t>コ</t>
    </rPh>
    <rPh sb="3" eb="5">
      <t>ミライ</t>
    </rPh>
    <rPh sb="5" eb="7">
      <t>キキン</t>
    </rPh>
    <phoneticPr fontId="11"/>
  </si>
  <si>
    <t>緑化基金</t>
    <rPh sb="0" eb="2">
      <t>リョッカ</t>
    </rPh>
    <rPh sb="2" eb="4">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</si>
</sst>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41235</c:v>
                </c:pt>
                <c:pt idx="1">
                  <c:v>41862</c:v>
                </c:pt>
                <c:pt idx="2">
                  <c:v>43554</c:v>
                </c:pt>
                <c:pt idx="3">
                  <c:v>42581</c:v>
                </c:pt>
                <c:pt idx="4">
                  <c:v>45426</c:v>
                </c:pt>
              </c:numCache>
            </c:numRef>
          </c:val>
          <c:smooth val="0"/>
          <c:extLst>
            <c:ext xmlns:c16="http://schemas.microsoft.com/office/drawing/2014/chart" uri="{C3380CC4-5D6E-409C-BE32-E72D297353CC}">
              <c16:uniqueId val="{00000000-9B6C-4A24-BF1F-C4CEE772620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24131</c:v>
                </c:pt>
                <c:pt idx="1">
                  <c:v>26825</c:v>
                </c:pt>
                <c:pt idx="2">
                  <c:v>25872</c:v>
                </c:pt>
                <c:pt idx="3">
                  <c:v>24773</c:v>
                </c:pt>
                <c:pt idx="4">
                  <c:v>30071</c:v>
                </c:pt>
              </c:numCache>
            </c:numRef>
          </c:val>
          <c:smooth val="0"/>
          <c:extLst>
            <c:ext xmlns:c16="http://schemas.microsoft.com/office/drawing/2014/chart" uri="{C3380CC4-5D6E-409C-BE32-E72D297353CC}">
              <c16:uniqueId val="{00000001-9B6C-4A24-BF1F-C4CEE772620D}"/>
            </c:ext>
          </c:extLst>
        </c:ser>
        <c:dLbls>
          <c:showLegendKey val="0"/>
          <c:showVal val="0"/>
          <c:showCatName val="0"/>
          <c:showSerName val="0"/>
          <c:showPercent val="0"/>
          <c:showBubbleSize val="0"/>
        </c:dLbls>
        <c:marker val="1"/>
        <c:smooth val="0"/>
        <c:axId val="39024128"/>
        <c:axId val="39026048"/>
      </c:lineChart>
      <c:catAx>
        <c:axId val="39024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026048"/>
        <c:crosses val="autoZero"/>
        <c:auto val="1"/>
        <c:lblAlgn val="ctr"/>
        <c:lblOffset val="100"/>
        <c:tickLblSkip val="1"/>
        <c:tickMarkSkip val="1"/>
        <c:noMultiLvlLbl val="0"/>
      </c:catAx>
      <c:valAx>
        <c:axId val="39026048"/>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024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1.93</c:v>
                </c:pt>
                <c:pt idx="1">
                  <c:v>1.21</c:v>
                </c:pt>
                <c:pt idx="2">
                  <c:v>1.87</c:v>
                </c:pt>
                <c:pt idx="3">
                  <c:v>0.85</c:v>
                </c:pt>
                <c:pt idx="4">
                  <c:v>1.29</c:v>
                </c:pt>
              </c:numCache>
            </c:numRef>
          </c:val>
          <c:extLst>
            <c:ext xmlns:c16="http://schemas.microsoft.com/office/drawing/2014/chart" uri="{C3380CC4-5D6E-409C-BE32-E72D297353CC}">
              <c16:uniqueId val="{00000000-6997-4D0B-8582-8BE7FD12238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12.86</c:v>
                </c:pt>
                <c:pt idx="1">
                  <c:v>12.7</c:v>
                </c:pt>
                <c:pt idx="2">
                  <c:v>12.03</c:v>
                </c:pt>
                <c:pt idx="3">
                  <c:v>11.93</c:v>
                </c:pt>
                <c:pt idx="4">
                  <c:v>12.2</c:v>
                </c:pt>
              </c:numCache>
            </c:numRef>
          </c:val>
          <c:extLst>
            <c:ext xmlns:c16="http://schemas.microsoft.com/office/drawing/2014/chart" uri="{C3380CC4-5D6E-409C-BE32-E72D297353CC}">
              <c16:uniqueId val="{00000001-6997-4D0B-8582-8BE7FD122381}"/>
            </c:ext>
          </c:extLst>
        </c:ser>
        <c:dLbls>
          <c:showLegendKey val="0"/>
          <c:showVal val="0"/>
          <c:showCatName val="0"/>
          <c:showSerName val="0"/>
          <c:showPercent val="0"/>
          <c:showBubbleSize val="0"/>
        </c:dLbls>
        <c:gapWidth val="250"/>
        <c:overlap val="100"/>
        <c:axId val="152078208"/>
        <c:axId val="152080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1.0900000000000001</c:v>
                </c:pt>
                <c:pt idx="1">
                  <c:v>0.57999999999999996</c:v>
                </c:pt>
                <c:pt idx="2">
                  <c:v>0.09</c:v>
                </c:pt>
                <c:pt idx="3">
                  <c:v>0</c:v>
                </c:pt>
                <c:pt idx="4">
                  <c:v>0.8</c:v>
                </c:pt>
              </c:numCache>
            </c:numRef>
          </c:val>
          <c:smooth val="0"/>
          <c:extLst>
            <c:ext xmlns:c16="http://schemas.microsoft.com/office/drawing/2014/chart" uri="{C3380CC4-5D6E-409C-BE32-E72D297353CC}">
              <c16:uniqueId val="{00000002-6997-4D0B-8582-8BE7FD122381}"/>
            </c:ext>
          </c:extLst>
        </c:ser>
        <c:dLbls>
          <c:showLegendKey val="0"/>
          <c:showVal val="0"/>
          <c:showCatName val="0"/>
          <c:showSerName val="0"/>
          <c:showPercent val="0"/>
          <c:showBubbleSize val="0"/>
        </c:dLbls>
        <c:marker val="1"/>
        <c:smooth val="0"/>
        <c:axId val="152078208"/>
        <c:axId val="152080384"/>
      </c:lineChart>
      <c:catAx>
        <c:axId val="15207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2080384"/>
        <c:crosses val="autoZero"/>
        <c:auto val="1"/>
        <c:lblAlgn val="ctr"/>
        <c:lblOffset val="100"/>
        <c:tickLblSkip val="1"/>
        <c:tickMarkSkip val="1"/>
        <c:noMultiLvlLbl val="0"/>
      </c:catAx>
      <c:valAx>
        <c:axId val="152080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078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0.4</c:v>
                </c:pt>
                <c:pt idx="2">
                  <c:v>#N/A</c:v>
                </c:pt>
                <c:pt idx="3">
                  <c:v>0.52</c:v>
                </c:pt>
                <c:pt idx="4">
                  <c:v>#N/A</c:v>
                </c:pt>
                <c:pt idx="5">
                  <c:v>0.5</c:v>
                </c:pt>
                <c:pt idx="6">
                  <c:v>#N/A</c:v>
                </c:pt>
                <c:pt idx="7">
                  <c:v>0.34</c:v>
                </c:pt>
                <c:pt idx="8">
                  <c:v>#N/A</c:v>
                </c:pt>
                <c:pt idx="9">
                  <c:v>0</c:v>
                </c:pt>
              </c:numCache>
            </c:numRef>
          </c:val>
          <c:extLst>
            <c:ext xmlns:c16="http://schemas.microsoft.com/office/drawing/2014/chart" uri="{C3380CC4-5D6E-409C-BE32-E72D297353CC}">
              <c16:uniqueId val="{00000000-1B3D-424A-88C9-6650ABE32F3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3D-424A-88C9-6650ABE32F33}"/>
            </c:ext>
          </c:extLst>
        </c:ser>
        <c:ser>
          <c:idx val="2"/>
          <c:order val="2"/>
          <c:tx>
            <c:strRef>
              <c:f>データシート!$A$29</c:f>
              <c:strCache>
                <c:ptCount val="1"/>
                <c:pt idx="0">
                  <c:v>農業共済事業費</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0.22</c:v>
                </c:pt>
                <c:pt idx="2">
                  <c:v>#N/A</c:v>
                </c:pt>
                <c:pt idx="3">
                  <c:v>0.26</c:v>
                </c:pt>
                <c:pt idx="4">
                  <c:v>#N/A</c:v>
                </c:pt>
                <c:pt idx="5">
                  <c:v>0.01</c:v>
                </c:pt>
                <c:pt idx="6">
                  <c:v>#N/A</c:v>
                </c:pt>
                <c:pt idx="7">
                  <c:v>0.01</c:v>
                </c:pt>
                <c:pt idx="8">
                  <c:v>#N/A</c:v>
                </c:pt>
                <c:pt idx="9">
                  <c:v>0.01</c:v>
                </c:pt>
              </c:numCache>
            </c:numRef>
          </c:val>
          <c:extLst>
            <c:ext xmlns:c16="http://schemas.microsoft.com/office/drawing/2014/chart" uri="{C3380CC4-5D6E-409C-BE32-E72D297353CC}">
              <c16:uniqueId val="{00000002-1B3D-424A-88C9-6650ABE32F33}"/>
            </c:ext>
          </c:extLst>
        </c:ser>
        <c:ser>
          <c:idx val="3"/>
          <c:order val="3"/>
          <c:tx>
            <c:strRef>
              <c:f>データシート!$A$30</c:f>
              <c:strCache>
                <c:ptCount val="1"/>
                <c:pt idx="0">
                  <c:v>後期高齢者医療事業費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0.27</c:v>
                </c:pt>
                <c:pt idx="6">
                  <c:v>#N/A</c:v>
                </c:pt>
                <c:pt idx="7">
                  <c:v>0.3</c:v>
                </c:pt>
                <c:pt idx="8">
                  <c:v>#N/A</c:v>
                </c:pt>
                <c:pt idx="9">
                  <c:v>0.3</c:v>
                </c:pt>
              </c:numCache>
            </c:numRef>
          </c:val>
          <c:extLst>
            <c:ext xmlns:c16="http://schemas.microsoft.com/office/drawing/2014/chart" uri="{C3380CC4-5D6E-409C-BE32-E72D297353CC}">
              <c16:uniqueId val="{00000003-1B3D-424A-88C9-6650ABE32F33}"/>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0.98</c:v>
                </c:pt>
                <c:pt idx="4">
                  <c:v>#N/A</c:v>
                </c:pt>
                <c:pt idx="5">
                  <c:v>1.35</c:v>
                </c:pt>
                <c:pt idx="6">
                  <c:v>#N/A</c:v>
                </c:pt>
                <c:pt idx="7">
                  <c:v>1.51</c:v>
                </c:pt>
                <c:pt idx="8">
                  <c:v>#N/A</c:v>
                </c:pt>
                <c:pt idx="9">
                  <c:v>0.65</c:v>
                </c:pt>
              </c:numCache>
            </c:numRef>
          </c:val>
          <c:extLst>
            <c:ext xmlns:c16="http://schemas.microsoft.com/office/drawing/2014/chart" uri="{C3380CC4-5D6E-409C-BE32-E72D297353CC}">
              <c16:uniqueId val="{00000004-1B3D-424A-88C9-6650ABE32F33}"/>
            </c:ext>
          </c:extLst>
        </c:ser>
        <c:ser>
          <c:idx val="5"/>
          <c:order val="5"/>
          <c:tx>
            <c:strRef>
              <c:f>データシート!$A$32</c:f>
              <c:strCache>
                <c:ptCount val="1"/>
                <c:pt idx="0">
                  <c:v>介護保険事業費</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0.42</c:v>
                </c:pt>
                <c:pt idx="4">
                  <c:v>#N/A</c:v>
                </c:pt>
                <c:pt idx="5">
                  <c:v>0.99</c:v>
                </c:pt>
                <c:pt idx="6">
                  <c:v>#N/A</c:v>
                </c:pt>
                <c:pt idx="7">
                  <c:v>0.92</c:v>
                </c:pt>
                <c:pt idx="8">
                  <c:v>#N/A</c:v>
                </c:pt>
                <c:pt idx="9">
                  <c:v>1.24</c:v>
                </c:pt>
              </c:numCache>
            </c:numRef>
          </c:val>
          <c:extLst>
            <c:ext xmlns:c16="http://schemas.microsoft.com/office/drawing/2014/chart" uri="{C3380CC4-5D6E-409C-BE32-E72D297353CC}">
              <c16:uniqueId val="{00000005-1B3D-424A-88C9-6650ABE32F33}"/>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1.52</c:v>
                </c:pt>
                <c:pt idx="2">
                  <c:v>#N/A</c:v>
                </c:pt>
                <c:pt idx="3">
                  <c:v>0.68</c:v>
                </c:pt>
                <c:pt idx="4">
                  <c:v>#N/A</c:v>
                </c:pt>
                <c:pt idx="5">
                  <c:v>1.36</c:v>
                </c:pt>
                <c:pt idx="6">
                  <c:v>#N/A</c:v>
                </c:pt>
                <c:pt idx="7">
                  <c:v>0.5</c:v>
                </c:pt>
                <c:pt idx="8">
                  <c:v>#N/A</c:v>
                </c:pt>
                <c:pt idx="9">
                  <c:v>1.28</c:v>
                </c:pt>
              </c:numCache>
            </c:numRef>
          </c:val>
          <c:extLst>
            <c:ext xmlns:c16="http://schemas.microsoft.com/office/drawing/2014/chart" uri="{C3380CC4-5D6E-409C-BE32-E72D297353CC}">
              <c16:uniqueId val="{00000006-1B3D-424A-88C9-6650ABE32F33}"/>
            </c:ext>
          </c:extLst>
        </c:ser>
        <c:ser>
          <c:idx val="7"/>
          <c:order val="7"/>
          <c:tx>
            <c:strRef>
              <c:f>データシート!$A$34</c:f>
              <c:strCache>
                <c:ptCount val="1"/>
                <c:pt idx="0">
                  <c:v>国民健康保険事業費</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3.88</c:v>
                </c:pt>
                <c:pt idx="1">
                  <c:v>#N/A</c:v>
                </c:pt>
                <c:pt idx="2">
                  <c:v>3.39</c:v>
                </c:pt>
                <c:pt idx="3">
                  <c:v>#N/A</c:v>
                </c:pt>
                <c:pt idx="4">
                  <c:v>2.52</c:v>
                </c:pt>
                <c:pt idx="5">
                  <c:v>#N/A</c:v>
                </c:pt>
                <c:pt idx="6">
                  <c:v>#N/A</c:v>
                </c:pt>
                <c:pt idx="7">
                  <c:v>0.09</c:v>
                </c:pt>
                <c:pt idx="8">
                  <c:v>#N/A</c:v>
                </c:pt>
                <c:pt idx="9">
                  <c:v>2.97</c:v>
                </c:pt>
              </c:numCache>
            </c:numRef>
          </c:val>
          <c:extLst>
            <c:ext xmlns:c16="http://schemas.microsoft.com/office/drawing/2014/chart" uri="{C3380CC4-5D6E-409C-BE32-E72D297353CC}">
              <c16:uniqueId val="{00000007-1B3D-424A-88C9-6650ABE32F3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13.94</c:v>
                </c:pt>
                <c:pt idx="2">
                  <c:v>#N/A</c:v>
                </c:pt>
                <c:pt idx="3">
                  <c:v>10.9</c:v>
                </c:pt>
                <c:pt idx="4">
                  <c:v>#N/A</c:v>
                </c:pt>
                <c:pt idx="5">
                  <c:v>8.81</c:v>
                </c:pt>
                <c:pt idx="6">
                  <c:v>#N/A</c:v>
                </c:pt>
                <c:pt idx="7">
                  <c:v>7.39</c:v>
                </c:pt>
                <c:pt idx="8">
                  <c:v>#N/A</c:v>
                </c:pt>
                <c:pt idx="9">
                  <c:v>6.99</c:v>
                </c:pt>
              </c:numCache>
            </c:numRef>
          </c:val>
          <c:extLst>
            <c:ext xmlns:c16="http://schemas.microsoft.com/office/drawing/2014/chart" uri="{C3380CC4-5D6E-409C-BE32-E72D297353CC}">
              <c16:uniqueId val="{00000008-1B3D-424A-88C9-6650ABE32F33}"/>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2.46</c:v>
                </c:pt>
                <c:pt idx="1">
                  <c:v>#N/A</c:v>
                </c:pt>
                <c:pt idx="2">
                  <c:v>0.76</c:v>
                </c:pt>
                <c:pt idx="3">
                  <c:v>#N/A</c:v>
                </c:pt>
                <c:pt idx="4">
                  <c:v>0.63</c:v>
                </c:pt>
                <c:pt idx="5">
                  <c:v>#N/A</c:v>
                </c:pt>
                <c:pt idx="6">
                  <c:v>1.67</c:v>
                </c:pt>
                <c:pt idx="7">
                  <c:v>#N/A</c:v>
                </c:pt>
                <c:pt idx="8">
                  <c:v>2.98</c:v>
                </c:pt>
                <c:pt idx="9">
                  <c:v>#N/A</c:v>
                </c:pt>
              </c:numCache>
            </c:numRef>
          </c:val>
          <c:extLst>
            <c:ext xmlns:c16="http://schemas.microsoft.com/office/drawing/2014/chart" uri="{C3380CC4-5D6E-409C-BE32-E72D297353CC}">
              <c16:uniqueId val="{00000009-1B3D-424A-88C9-6650ABE32F33}"/>
            </c:ext>
          </c:extLst>
        </c:ser>
        <c:dLbls>
          <c:showLegendKey val="0"/>
          <c:showVal val="0"/>
          <c:showCatName val="0"/>
          <c:showSerName val="0"/>
          <c:showPercent val="0"/>
          <c:showBubbleSize val="0"/>
        </c:dLbls>
        <c:gapWidth val="150"/>
        <c:overlap val="100"/>
        <c:axId val="152183168"/>
        <c:axId val="152184704"/>
      </c:barChart>
      <c:catAx>
        <c:axId val="15218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184704"/>
        <c:crosses val="autoZero"/>
        <c:auto val="1"/>
        <c:lblAlgn val="ctr"/>
        <c:lblOffset val="100"/>
        <c:tickLblSkip val="1"/>
        <c:tickMarkSkip val="1"/>
        <c:noMultiLvlLbl val="0"/>
      </c:catAx>
      <c:valAx>
        <c:axId val="152184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183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7802</c:v>
                </c:pt>
                <c:pt idx="5">
                  <c:v>7859</c:v>
                </c:pt>
                <c:pt idx="8">
                  <c:v>7499</c:v>
                </c:pt>
                <c:pt idx="11">
                  <c:v>7304</c:v>
                </c:pt>
                <c:pt idx="14">
                  <c:v>7149</c:v>
                </c:pt>
              </c:numCache>
            </c:numRef>
          </c:val>
          <c:extLst>
            <c:ext xmlns:c16="http://schemas.microsoft.com/office/drawing/2014/chart" uri="{C3380CC4-5D6E-409C-BE32-E72D297353CC}">
              <c16:uniqueId val="{00000000-3961-41DD-94C8-9291B60B36B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1</c:v>
                </c:pt>
                <c:pt idx="6">
                  <c:v>0</c:v>
                </c:pt>
                <c:pt idx="9">
                  <c:v>0</c:v>
                </c:pt>
                <c:pt idx="12">
                  <c:v>2</c:v>
                </c:pt>
              </c:numCache>
            </c:numRef>
          </c:val>
          <c:extLst>
            <c:ext xmlns:c16="http://schemas.microsoft.com/office/drawing/2014/chart" uri="{C3380CC4-5D6E-409C-BE32-E72D297353CC}">
              <c16:uniqueId val="{00000001-3961-41DD-94C8-9291B60B36B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466</c:v>
                </c:pt>
                <c:pt idx="3">
                  <c:v>493</c:v>
                </c:pt>
                <c:pt idx="6">
                  <c:v>593</c:v>
                </c:pt>
                <c:pt idx="9">
                  <c:v>436</c:v>
                </c:pt>
                <c:pt idx="12">
                  <c:v>436</c:v>
                </c:pt>
              </c:numCache>
            </c:numRef>
          </c:val>
          <c:extLst>
            <c:ext xmlns:c16="http://schemas.microsoft.com/office/drawing/2014/chart" uri="{C3380CC4-5D6E-409C-BE32-E72D297353CC}">
              <c16:uniqueId val="{00000002-3961-41DD-94C8-9291B60B36B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c:v>
                </c:pt>
                <c:pt idx="3">
                  <c:v>3</c:v>
                </c:pt>
                <c:pt idx="6">
                  <c:v>3</c:v>
                </c:pt>
                <c:pt idx="9">
                  <c:v>3</c:v>
                </c:pt>
                <c:pt idx="12">
                  <c:v>13</c:v>
                </c:pt>
              </c:numCache>
            </c:numRef>
          </c:val>
          <c:extLst>
            <c:ext xmlns:c16="http://schemas.microsoft.com/office/drawing/2014/chart" uri="{C3380CC4-5D6E-409C-BE32-E72D297353CC}">
              <c16:uniqueId val="{00000003-3961-41DD-94C8-9291B60B36B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1881</c:v>
                </c:pt>
                <c:pt idx="3">
                  <c:v>1662</c:v>
                </c:pt>
                <c:pt idx="6">
                  <c:v>1862</c:v>
                </c:pt>
                <c:pt idx="9">
                  <c:v>1728</c:v>
                </c:pt>
                <c:pt idx="12">
                  <c:v>1591</c:v>
                </c:pt>
              </c:numCache>
            </c:numRef>
          </c:val>
          <c:extLst>
            <c:ext xmlns:c16="http://schemas.microsoft.com/office/drawing/2014/chart" uri="{C3380CC4-5D6E-409C-BE32-E72D297353CC}">
              <c16:uniqueId val="{00000004-3961-41DD-94C8-9291B60B36B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30</c:v>
                </c:pt>
                <c:pt idx="3">
                  <c:v>13</c:v>
                </c:pt>
                <c:pt idx="6">
                  <c:v>7</c:v>
                </c:pt>
                <c:pt idx="9">
                  <c:v>0</c:v>
                </c:pt>
                <c:pt idx="12">
                  <c:v>0</c:v>
                </c:pt>
              </c:numCache>
            </c:numRef>
          </c:val>
          <c:extLst>
            <c:ext xmlns:c16="http://schemas.microsoft.com/office/drawing/2014/chart" uri="{C3380CC4-5D6E-409C-BE32-E72D297353CC}">
              <c16:uniqueId val="{00000005-3961-41DD-94C8-9291B60B36B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961-41DD-94C8-9291B60B36B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7954</c:v>
                </c:pt>
                <c:pt idx="3">
                  <c:v>7431</c:v>
                </c:pt>
                <c:pt idx="6">
                  <c:v>6820</c:v>
                </c:pt>
                <c:pt idx="9">
                  <c:v>6660</c:v>
                </c:pt>
                <c:pt idx="12">
                  <c:v>6590</c:v>
                </c:pt>
              </c:numCache>
            </c:numRef>
          </c:val>
          <c:extLst>
            <c:ext xmlns:c16="http://schemas.microsoft.com/office/drawing/2014/chart" uri="{C3380CC4-5D6E-409C-BE32-E72D297353CC}">
              <c16:uniqueId val="{00000007-3961-41DD-94C8-9291B60B36B4}"/>
            </c:ext>
          </c:extLst>
        </c:ser>
        <c:dLbls>
          <c:showLegendKey val="0"/>
          <c:showVal val="0"/>
          <c:showCatName val="0"/>
          <c:showSerName val="0"/>
          <c:showPercent val="0"/>
          <c:showBubbleSize val="0"/>
        </c:dLbls>
        <c:gapWidth val="100"/>
        <c:overlap val="100"/>
        <c:axId val="149784448"/>
        <c:axId val="149798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2532</c:v>
                </c:pt>
                <c:pt idx="2">
                  <c:v>#N/A</c:v>
                </c:pt>
                <c:pt idx="3">
                  <c:v>#N/A</c:v>
                </c:pt>
                <c:pt idx="4">
                  <c:v>1744</c:v>
                </c:pt>
                <c:pt idx="5">
                  <c:v>#N/A</c:v>
                </c:pt>
                <c:pt idx="6">
                  <c:v>#N/A</c:v>
                </c:pt>
                <c:pt idx="7">
                  <c:v>1786</c:v>
                </c:pt>
                <c:pt idx="8">
                  <c:v>#N/A</c:v>
                </c:pt>
                <c:pt idx="9">
                  <c:v>#N/A</c:v>
                </c:pt>
                <c:pt idx="10">
                  <c:v>1523</c:v>
                </c:pt>
                <c:pt idx="11">
                  <c:v>#N/A</c:v>
                </c:pt>
                <c:pt idx="12">
                  <c:v>#N/A</c:v>
                </c:pt>
                <c:pt idx="13">
                  <c:v>1483</c:v>
                </c:pt>
                <c:pt idx="14">
                  <c:v>#N/A</c:v>
                </c:pt>
              </c:numCache>
            </c:numRef>
          </c:val>
          <c:smooth val="0"/>
          <c:extLst>
            <c:ext xmlns:c16="http://schemas.microsoft.com/office/drawing/2014/chart" uri="{C3380CC4-5D6E-409C-BE32-E72D297353CC}">
              <c16:uniqueId val="{00000008-3961-41DD-94C8-9291B60B36B4}"/>
            </c:ext>
          </c:extLst>
        </c:ser>
        <c:dLbls>
          <c:showLegendKey val="0"/>
          <c:showVal val="0"/>
          <c:showCatName val="0"/>
          <c:showSerName val="0"/>
          <c:showPercent val="0"/>
          <c:showBubbleSize val="0"/>
        </c:dLbls>
        <c:marker val="1"/>
        <c:smooth val="0"/>
        <c:axId val="149784448"/>
        <c:axId val="149798912"/>
      </c:lineChart>
      <c:catAx>
        <c:axId val="14978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798912"/>
        <c:crosses val="autoZero"/>
        <c:auto val="1"/>
        <c:lblAlgn val="ctr"/>
        <c:lblOffset val="100"/>
        <c:tickLblSkip val="1"/>
        <c:tickMarkSkip val="1"/>
        <c:noMultiLvlLbl val="0"/>
      </c:catAx>
      <c:valAx>
        <c:axId val="149798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784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59568</c:v>
                </c:pt>
                <c:pt idx="5">
                  <c:v>58751</c:v>
                </c:pt>
                <c:pt idx="8">
                  <c:v>58403</c:v>
                </c:pt>
                <c:pt idx="11">
                  <c:v>60313</c:v>
                </c:pt>
                <c:pt idx="14">
                  <c:v>57916</c:v>
                </c:pt>
              </c:numCache>
            </c:numRef>
          </c:val>
          <c:extLst>
            <c:ext xmlns:c16="http://schemas.microsoft.com/office/drawing/2014/chart" uri="{C3380CC4-5D6E-409C-BE32-E72D297353CC}">
              <c16:uniqueId val="{00000000-7043-41DF-A8BC-3DBE08E82F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27207</c:v>
                </c:pt>
                <c:pt idx="5">
                  <c:v>25291</c:v>
                </c:pt>
                <c:pt idx="8">
                  <c:v>25024</c:v>
                </c:pt>
                <c:pt idx="11">
                  <c:v>21815</c:v>
                </c:pt>
                <c:pt idx="14">
                  <c:v>20935</c:v>
                </c:pt>
              </c:numCache>
            </c:numRef>
          </c:val>
          <c:extLst>
            <c:ext xmlns:c16="http://schemas.microsoft.com/office/drawing/2014/chart" uri="{C3380CC4-5D6E-409C-BE32-E72D297353CC}">
              <c16:uniqueId val="{00000001-7043-41DF-A8BC-3DBE08E82F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12881</c:v>
                </c:pt>
                <c:pt idx="5">
                  <c:v>11641</c:v>
                </c:pt>
                <c:pt idx="8">
                  <c:v>10820</c:v>
                </c:pt>
                <c:pt idx="11">
                  <c:v>10514</c:v>
                </c:pt>
                <c:pt idx="14">
                  <c:v>11117</c:v>
                </c:pt>
              </c:numCache>
            </c:numRef>
          </c:val>
          <c:extLst>
            <c:ext xmlns:c16="http://schemas.microsoft.com/office/drawing/2014/chart" uri="{C3380CC4-5D6E-409C-BE32-E72D297353CC}">
              <c16:uniqueId val="{00000002-7043-41DF-A8BC-3DBE08E82F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43-41DF-A8BC-3DBE08E82F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043-41DF-A8BC-3DBE08E82F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1088</c:v>
                </c:pt>
                <c:pt idx="3">
                  <c:v>1048</c:v>
                </c:pt>
                <c:pt idx="6">
                  <c:v>2615</c:v>
                </c:pt>
                <c:pt idx="9">
                  <c:v>2207</c:v>
                </c:pt>
                <c:pt idx="12">
                  <c:v>2159</c:v>
                </c:pt>
              </c:numCache>
            </c:numRef>
          </c:val>
          <c:extLst>
            <c:ext xmlns:c16="http://schemas.microsoft.com/office/drawing/2014/chart" uri="{C3380CC4-5D6E-409C-BE32-E72D297353CC}">
              <c16:uniqueId val="{00000005-7043-41DF-A8BC-3DBE08E82F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11747</c:v>
                </c:pt>
                <c:pt idx="3">
                  <c:v>10251</c:v>
                </c:pt>
                <c:pt idx="6">
                  <c:v>8980</c:v>
                </c:pt>
                <c:pt idx="9">
                  <c:v>8074</c:v>
                </c:pt>
                <c:pt idx="12">
                  <c:v>6885</c:v>
                </c:pt>
              </c:numCache>
            </c:numRef>
          </c:val>
          <c:extLst>
            <c:ext xmlns:c16="http://schemas.microsoft.com/office/drawing/2014/chart" uri="{C3380CC4-5D6E-409C-BE32-E72D297353CC}">
              <c16:uniqueId val="{00000006-7043-41DF-A8BC-3DBE08E82F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26</c:v>
                </c:pt>
                <c:pt idx="3">
                  <c:v>23</c:v>
                </c:pt>
                <c:pt idx="6">
                  <c:v>20</c:v>
                </c:pt>
                <c:pt idx="9">
                  <c:v>53</c:v>
                </c:pt>
                <c:pt idx="12">
                  <c:v>49</c:v>
                </c:pt>
              </c:numCache>
            </c:numRef>
          </c:val>
          <c:extLst>
            <c:ext xmlns:c16="http://schemas.microsoft.com/office/drawing/2014/chart" uri="{C3380CC4-5D6E-409C-BE32-E72D297353CC}">
              <c16:uniqueId val="{00000007-7043-41DF-A8BC-3DBE08E82F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18835</c:v>
                </c:pt>
                <c:pt idx="3">
                  <c:v>17798</c:v>
                </c:pt>
                <c:pt idx="6">
                  <c:v>17682</c:v>
                </c:pt>
                <c:pt idx="9">
                  <c:v>16336</c:v>
                </c:pt>
                <c:pt idx="12">
                  <c:v>16003</c:v>
                </c:pt>
              </c:numCache>
            </c:numRef>
          </c:val>
          <c:extLst>
            <c:ext xmlns:c16="http://schemas.microsoft.com/office/drawing/2014/chart" uri="{C3380CC4-5D6E-409C-BE32-E72D297353CC}">
              <c16:uniqueId val="{00000008-7043-41DF-A8BC-3DBE08E82F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9237</c:v>
                </c:pt>
                <c:pt idx="3">
                  <c:v>8967</c:v>
                </c:pt>
                <c:pt idx="6">
                  <c:v>6578</c:v>
                </c:pt>
                <c:pt idx="9">
                  <c:v>4700</c:v>
                </c:pt>
                <c:pt idx="12">
                  <c:v>3578</c:v>
                </c:pt>
              </c:numCache>
            </c:numRef>
          </c:val>
          <c:extLst>
            <c:ext xmlns:c16="http://schemas.microsoft.com/office/drawing/2014/chart" uri="{C3380CC4-5D6E-409C-BE32-E72D297353CC}">
              <c16:uniqueId val="{00000009-7043-41DF-A8BC-3DBE08E82F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77244</c:v>
                </c:pt>
                <c:pt idx="3">
                  <c:v>75761</c:v>
                </c:pt>
                <c:pt idx="6">
                  <c:v>74758</c:v>
                </c:pt>
                <c:pt idx="9">
                  <c:v>73128</c:v>
                </c:pt>
                <c:pt idx="12">
                  <c:v>73016</c:v>
                </c:pt>
              </c:numCache>
            </c:numRef>
          </c:val>
          <c:extLst>
            <c:ext xmlns:c16="http://schemas.microsoft.com/office/drawing/2014/chart" uri="{C3380CC4-5D6E-409C-BE32-E72D297353CC}">
              <c16:uniqueId val="{0000000A-7043-41DF-A8BC-3DBE08E82F54}"/>
            </c:ext>
          </c:extLst>
        </c:ser>
        <c:dLbls>
          <c:showLegendKey val="0"/>
          <c:showVal val="0"/>
          <c:showCatName val="0"/>
          <c:showSerName val="0"/>
          <c:showPercent val="0"/>
          <c:showBubbleSize val="0"/>
        </c:dLbls>
        <c:gapWidth val="100"/>
        <c:overlap val="100"/>
        <c:axId val="158978816"/>
        <c:axId val="158980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18521</c:v>
                </c:pt>
                <c:pt idx="2">
                  <c:v>#N/A</c:v>
                </c:pt>
                <c:pt idx="3">
                  <c:v>#N/A</c:v>
                </c:pt>
                <c:pt idx="4">
                  <c:v>18165</c:v>
                </c:pt>
                <c:pt idx="5">
                  <c:v>#N/A</c:v>
                </c:pt>
                <c:pt idx="6">
                  <c:v>#N/A</c:v>
                </c:pt>
                <c:pt idx="7">
                  <c:v>16385</c:v>
                </c:pt>
                <c:pt idx="8">
                  <c:v>#N/A</c:v>
                </c:pt>
                <c:pt idx="9">
                  <c:v>#N/A</c:v>
                </c:pt>
                <c:pt idx="10">
                  <c:v>11855</c:v>
                </c:pt>
                <c:pt idx="11">
                  <c:v>#N/A</c:v>
                </c:pt>
                <c:pt idx="12">
                  <c:v>#N/A</c:v>
                </c:pt>
                <c:pt idx="13">
                  <c:v>11722</c:v>
                </c:pt>
                <c:pt idx="14">
                  <c:v>#N/A</c:v>
                </c:pt>
              </c:numCache>
            </c:numRef>
          </c:val>
          <c:smooth val="0"/>
          <c:extLst>
            <c:ext xmlns:c16="http://schemas.microsoft.com/office/drawing/2014/chart" uri="{C3380CC4-5D6E-409C-BE32-E72D297353CC}">
              <c16:uniqueId val="{0000000B-7043-41DF-A8BC-3DBE08E82F54}"/>
            </c:ext>
          </c:extLst>
        </c:ser>
        <c:dLbls>
          <c:showLegendKey val="0"/>
          <c:showVal val="0"/>
          <c:showCatName val="0"/>
          <c:showSerName val="0"/>
          <c:showPercent val="0"/>
          <c:showBubbleSize val="0"/>
        </c:dLbls>
        <c:marker val="1"/>
        <c:smooth val="0"/>
        <c:axId val="158978816"/>
        <c:axId val="158980736"/>
      </c:lineChart>
      <c:catAx>
        <c:axId val="15897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8980736"/>
        <c:crosses val="autoZero"/>
        <c:auto val="1"/>
        <c:lblAlgn val="ctr"/>
        <c:lblOffset val="100"/>
        <c:tickLblSkip val="1"/>
        <c:tickMarkSkip val="1"/>
        <c:noMultiLvlLbl val="0"/>
      </c:catAx>
      <c:valAx>
        <c:axId val="158980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978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5180</c:v>
                </c:pt>
                <c:pt idx="1">
                  <c:v>5177</c:v>
                </c:pt>
                <c:pt idx="2">
                  <c:v>5333</c:v>
                </c:pt>
              </c:numCache>
            </c:numRef>
          </c:val>
          <c:extLst>
            <c:ext xmlns:c16="http://schemas.microsoft.com/office/drawing/2014/chart" uri="{C3380CC4-5D6E-409C-BE32-E72D297353CC}">
              <c16:uniqueId val="{00000000-386E-448F-9C55-B90D6698467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682</c:v>
                </c:pt>
                <c:pt idx="1">
                  <c:v>246</c:v>
                </c:pt>
                <c:pt idx="2">
                  <c:v>246</c:v>
                </c:pt>
              </c:numCache>
            </c:numRef>
          </c:val>
          <c:extLst>
            <c:ext xmlns:c16="http://schemas.microsoft.com/office/drawing/2014/chart" uri="{C3380CC4-5D6E-409C-BE32-E72D297353CC}">
              <c16:uniqueId val="{00000001-386E-448F-9C55-B90D6698467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4202</c:v>
                </c:pt>
                <c:pt idx="1">
                  <c:v>3895</c:v>
                </c:pt>
                <c:pt idx="2">
                  <c:v>3924</c:v>
                </c:pt>
              </c:numCache>
            </c:numRef>
          </c:val>
          <c:extLst>
            <c:ext xmlns:c16="http://schemas.microsoft.com/office/drawing/2014/chart" uri="{C3380CC4-5D6E-409C-BE32-E72D297353CC}">
              <c16:uniqueId val="{00000002-386E-448F-9C55-B90D6698467C}"/>
            </c:ext>
          </c:extLst>
        </c:ser>
        <c:dLbls>
          <c:showLegendKey val="0"/>
          <c:showVal val="0"/>
          <c:showCatName val="0"/>
          <c:showSerName val="0"/>
          <c:showPercent val="0"/>
          <c:showBubbleSize val="0"/>
        </c:dLbls>
        <c:gapWidth val="120"/>
        <c:overlap val="100"/>
        <c:axId val="158759552"/>
        <c:axId val="158765440"/>
      </c:barChart>
      <c:catAx>
        <c:axId val="15875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8765440"/>
        <c:crosses val="autoZero"/>
        <c:auto val="1"/>
        <c:lblAlgn val="ctr"/>
        <c:lblOffset val="100"/>
        <c:tickLblSkip val="1"/>
        <c:tickMarkSkip val="1"/>
        <c:noMultiLvlLbl val="0"/>
      </c:catAx>
      <c:valAx>
        <c:axId val="1587654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8759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{66BF5D1E-A55F-4259-983E-650859644B97}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5D7-433E-A4BB-3AFE4CA3CC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{A9BB27E3-AEE6-4690-94C5-DB2BFC845B91}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D7-433E-A4BB-3AFE4CA3CC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{ECA5FD7B-7119-4369-BE24-66DCC0943A84}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D7-433E-A4BB-3AFE4CA3CC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{48E28369-67C0-46F9-BF72-8293AA4433F8}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D7-433E-A4BB-3AFE4CA3CC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{04744997-9950-44F3-A12E-706ACF07037E}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D7-433E-A4BB-3AFE4CA3CC4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{846A56DA-C37E-4ED2-B122-8AE7447D5EAF}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5D7-433E-A4BB-3AFE4CA3CC4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{FA01FEE9-D574-4F20-94D7-89B5C9A49EED}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5D7-433E-A4BB-3AFE4CA3CC49}"/>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{3D4972F0-A251-4445-A80B-85D99FCA6177}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5D7-433E-A4BB-3AFE4CA3CC49}"/>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{A50048ED-DD69-4AE8-8A5E-CF5B6F8DE2F8}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5D7-433E-A4BB-3AFE4CA3CC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72</c:v>
                </c:pt>
                <c:pt idx="32">
                  <c:v>72.7</c:v>
                </c:pt>
              </c:numCache>
            </c:numRef>
          </c:xVal>
          <c:yVal>
            <c:numRef>
              <c:f>公会計指標分析・財政指標組合せ分析表!$BP$51:$DC$51</c:f>
              <c:numCache>
                <c:formatCode>#,##0.0;"▲ "#,##0.0</c:formatCode>
                <c:ptCount val="40"/>
                <c:pt idx="24">
                  <c:v>30.8</c:v>
                </c:pt>
                <c:pt idx="32">
                  <c:v>30.2</c:v>
                </c:pt>
              </c:numCache>
            </c:numRef>
          </c:yVal>
          <c:smooth val="0"/>
          <c:extLst>
            <c:ext xmlns:c16="http://schemas.microsoft.com/office/drawing/2014/chart" uri="{C3380CC4-5D6E-409C-BE32-E72D297353CC}">
              <c16:uniqueId val="{00000009-A5D7-433E-A4BB-3AFE4CA3CC4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{6473D019-F883-480F-8B5A-8C9BEDA0F5C8}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5D7-433E-A4BB-3AFE4CA3CC4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{EC52A3B0-F9D7-441A-B9BF-52D5C1B660FB}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D7-433E-A4BB-3AFE4CA3CC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{BE5BDC0E-73DA-4451-99AC-C253DC55DBEA}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D7-433E-A4BB-3AFE4CA3CC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{431BA024-F82B-4934-AD2C-453E9D933251}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D7-433E-A4BB-3AFE4CA3CC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{EA8C43CC-3F64-4C59-AF71-1A6047241ACF}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D7-433E-A4BB-3AFE4CA3CC4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{9BE77776-A5F0-4737-8B9E-F9C95EA051BB}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5D7-433E-A4BB-3AFE4CA3CC4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{B5BCF371-F8D8-4FCF-94C8-EEA479E4E591}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5D7-433E-A4BB-3AFE4CA3CC49}"/>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{085BA857-50F9-49F9-8C3D-BDFCF90AF3A2}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5D7-433E-A4BB-3AFE4CA3CC49}"/>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{CAE4B6EE-C7C6-4AF9-8056-B30975A40073}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5D7-433E-A4BB-3AFE4CA3CC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57.4</c:v>
                </c:pt>
                <c:pt idx="32">
                  <c:v>59.4</c:v>
                </c:pt>
              </c:numCache>
            </c:numRef>
          </c:xVal>
          <c:yVal>
            <c:numRef>
              <c:f>公会計指標分析・財政指標組合せ分析表!$BP$55:$DC$55</c:f>
              <c:numCache>
                <c:formatCode>#,##0.0;"▲ "#,##0.0</c:formatCode>
                <c:ptCount val="40"/>
                <c:pt idx="24">
                  <c:v>31</c:v>
                </c:pt>
                <c:pt idx="32">
                  <c:v>30</c:v>
                </c:pt>
              </c:numCache>
            </c:numRef>
          </c:yVal>
          <c:smooth val="0"/>
          <c:extLst>
            <c:ext xmlns:c16="http://schemas.microsoft.com/office/drawing/2014/chart" uri="{C3380CC4-5D6E-409C-BE32-E72D297353CC}">
              <c16:uniqueId val="{00000013-A5D7-433E-A4BB-3AFE4CA3CC49}"/>
            </c:ext>
          </c:extLst>
        </c:ser>
        <c:dLbls>
          <c:showLegendKey val="0"/>
          <c:showVal val="1"/>
          <c:showCatName val="0"/>
          <c:showSerName val="0"/>
          <c:showPercent val="0"/>
          <c:showBubbleSize val="0"/>
        </c:dLbls>
        <c:axId val="117855360"/>
        <c:axId val="117857280"/>
      </c:scatterChart>
      <c:valAx>
        <c:axId val="117855360"/>
        <c:scaling>
          <c:orientation val="minMax"/>
          <c:max val="74"/>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857280"/>
        <c:crosses val="autoZero"/>
        <c:crossBetween val="midCat"/>
      </c:valAx>
      <c:valAx>
        <c:axId val="117857280"/>
        <c:scaling>
          <c:orientation val="minMax"/>
          <c:max val="31.200000000000003"/>
          <c:min val="29.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8553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7866729959841571E-2"/>
                  <c:y val="-4.7824279217785794E-2"/>
                </c:manualLayout>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{00643719-9AFD-4183-B260-E17F6BBC35DD}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E1E-4A3C-B255-18C32F19CB9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{2FBE38EC-63EB-4B8F-8488-9846E7865C54}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1E-4A3C-B255-18C32F19CB9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{9083B8BD-B796-4067-B773-F901875A7903}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1E-4A3C-B255-18C32F19CB9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{56C40764-42EB-41D9-B832-BCFFFA5B9E79}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1E-4A3C-B255-18C32F19CB9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{8054325A-E058-4E70-B52D-BBCD40D09C1C}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1E-4A3C-B255-18C32F19CB92}"/>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{70002386-2D5F-4237-A55B-5DF4C6D693A1}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E1E-4A3C-B255-18C32F19CB92}"/>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{E1DDDAF9-31D1-418E-B688-98BA0340EC36}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E1E-4A3C-B255-18C32F19CB92}"/>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{E1EF5F05-9773-43D0-8DBD-5D42BC4DD016}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E1E-4A3C-B255-18C32F19CB92}"/>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{ED712EF8-1616-4A20-BFE1-2392DB4481EF}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E1E-4A3C-B255-18C32F19CB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6.5</c:v>
                </c:pt>
                <c:pt idx="16">
                  <c:v>5.3</c:v>
                </c:pt>
                <c:pt idx="24">
                  <c:v>4.4000000000000004</c:v>
                </c:pt>
                <c:pt idx="32">
                  <c:v>4.0999999999999996</c:v>
                </c:pt>
              </c:numCache>
            </c:numRef>
          </c:xVal>
          <c:yVal>
            <c:numRef>
              <c:f>公会計指標分析・財政指標組合せ分析表!$BP$73:$DC$73</c:f>
              <c:numCache>
                <c:formatCode>#,##0.0;"▲ "#,##0.0</c:formatCode>
                <c:ptCount val="40"/>
                <c:pt idx="0">
                  <c:v>49.5</c:v>
                </c:pt>
                <c:pt idx="8">
                  <c:v>48.8</c:v>
                </c:pt>
                <c:pt idx="16">
                  <c:v>43</c:v>
                </c:pt>
                <c:pt idx="24">
                  <c:v>30.8</c:v>
                </c:pt>
                <c:pt idx="32">
                  <c:v>30.2</c:v>
                </c:pt>
              </c:numCache>
            </c:numRef>
          </c:yVal>
          <c:smooth val="0"/>
          <c:extLst>
            <c:ext xmlns:c16="http://schemas.microsoft.com/office/drawing/2014/chart" uri="{C3380CC4-5D6E-409C-BE32-E72D297353CC}">
              <c16:uniqueId val="{00000009-CE1E-4A3C-B255-18C32F19CB9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5529253278379698E-2"/>
                  <c:y val="-7.7008672470232686E-2"/>
                </c:manualLayout>
              </c:layout>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{7022BA8E-423D-48D7-935C-A2CC249A18EF}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E1E-4A3C-B255-18C32F19CB9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{4681240D-DAF2-4828-941E-FB01C8CD0219}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1E-4A3C-B255-18C32F19CB9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{9B4E1687-EF81-490E-B867-7C45A23F87EA}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1E-4A3C-B255-18C32F19CB9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{2AAEA9EA-25E2-499D-82D9-F1ADB5229262}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1E-4A3C-B255-18C32F19CB9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{BD103A2E-0FEA-499D-9755-A86AD4B9FD67}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1E-4A3C-B255-18C32F19CB92}"/>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{85C90450-8712-4553-BFFF-AC9AA92650FA}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E1E-4A3C-B255-18C32F19CB92}"/>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{FFE4BC23-1F40-4F45-AC56-31DCD13D85BB}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E1E-4A3C-B255-18C32F19CB92}"/>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{9513FF34-DCAA-459D-84D4-EB705107DDCD}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E1E-4A3C-B255-18C32F19CB92}"/>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{F0371A57-52DB-4101-A6E0-5161A3EEAD3B}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E1E-4A3C-B255-18C32F19CB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6.3</c:v>
                </c:pt>
                <c:pt idx="24">
                  <c:v>5.2</c:v>
                </c:pt>
                <c:pt idx="32">
                  <c:v>5</c:v>
                </c:pt>
              </c:numCache>
            </c:numRef>
          </c:xVal>
          <c:yVal>
            <c:numRef>
              <c:f>公会計指標分析・財政指標組合せ分析表!$BP$77:$DC$77</c:f>
              <c:numCache>
                <c:formatCode>#,##0.0;"▲ "#,##0.0</c:formatCode>
                <c:ptCount val="40"/>
                <c:pt idx="0">
                  <c:v>49.8</c:v>
                </c:pt>
                <c:pt idx="8">
                  <c:v>45.1</c:v>
                </c:pt>
                <c:pt idx="16">
                  <c:v>37.4</c:v>
                </c:pt>
                <c:pt idx="24">
                  <c:v>31</c:v>
                </c:pt>
                <c:pt idx="32">
                  <c:v>30</c:v>
                </c:pt>
              </c:numCache>
            </c:numRef>
          </c:yVal>
          <c:smooth val="0"/>
          <c:extLst>
            <c:ext xmlns:c16="http://schemas.microsoft.com/office/drawing/2014/chart" uri="{C3380CC4-5D6E-409C-BE32-E72D297353CC}">
              <c16:uniqueId val="{00000013-CE1E-4A3C-B255-18C32F19CB92}"/>
            </c:ext>
          </c:extLst>
        </c:ser>
        <c:dLbls>
          <c:showLegendKey val="0"/>
          <c:showVal val="1"/>
          <c:showCatName val="0"/>
          <c:showSerName val="0"/>
          <c:showPercent val="0"/>
          <c:showBubbleSize val="0"/>
        </c:dLbls>
        <c:axId val="119287808"/>
        <c:axId val="119289728"/>
      </c:scatterChart>
      <c:valAx>
        <c:axId val="119287808"/>
        <c:scaling>
          <c:orientation val="minMax"/>
          <c:max val="8.1999999999999993"/>
          <c:min val="3.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289728"/>
        <c:crosses val="autoZero"/>
        <c:crossBetween val="midCat"/>
      </c:valAx>
      <c:valAx>
        <c:axId val="119289728"/>
        <c:scaling>
          <c:orientation val="minMax"/>
          <c:max val="54"/>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2878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atinLnBrk="0"/>
          <a:r>
            <a:rPr lang="ja-JP" altLang="ja-JP"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実質公債費比率の分子については、昨年度より約</a:t>
          </a:r>
          <a:r>
            <a:rPr lang="en-US" altLang="ja-JP" sz="1100">
              <a:solidFill>
                <a:sysClr val="windowText" lastClr="000000"/>
              </a:solidFill>
              <a:effectLst/>
              <a:latin typeface="+mn-lt"/>
              <a:ea typeface="+mn-ea"/>
              <a:cs typeface="+mn-cs"/>
            </a:rPr>
            <a:t>0.4</a:t>
          </a:r>
          <a:r>
            <a:rPr lang="ja-JP" altLang="ja-JP" sz="1100">
              <a:solidFill>
                <a:sysClr val="windowText" lastClr="000000"/>
              </a:solidFill>
              <a:effectLst/>
              <a:latin typeface="+mn-lt"/>
              <a:ea typeface="+mn-ea"/>
              <a:cs typeface="+mn-cs"/>
            </a:rPr>
            <a:t>億円の減となった。</a:t>
          </a:r>
          <a:endParaRPr lang="ja-JP" altLang="ja-JP" sz="1400">
            <a:solidFill>
              <a:sysClr val="windowText" lastClr="000000"/>
            </a:solidFill>
            <a:effectLst/>
          </a:endParaRPr>
        </a:p>
        <a:p>
          <a:pPr latinLnBrk="0"/>
          <a:r>
            <a:rPr lang="ja-JP" altLang="ja-JP" sz="1100">
              <a:solidFill>
                <a:sysClr val="windowText" lastClr="000000"/>
              </a:solidFill>
              <a:effectLst/>
              <a:latin typeface="+mn-lt"/>
              <a:ea typeface="+mn-ea"/>
              <a:cs typeface="+mn-cs"/>
            </a:rPr>
            <a:t>　主な要因は、地方債抑制等により元利償還金が</a:t>
          </a:r>
          <a:r>
            <a:rPr lang="en-US" altLang="ja-JP" sz="1100">
              <a:solidFill>
                <a:sysClr val="windowText" lastClr="000000"/>
              </a:solidFill>
              <a:effectLst/>
              <a:latin typeface="+mn-lt"/>
              <a:ea typeface="+mn-ea"/>
              <a:cs typeface="+mn-cs"/>
            </a:rPr>
            <a:t>0.7</a:t>
          </a:r>
          <a:r>
            <a:rPr lang="ja-JP" altLang="ja-JP" sz="1100">
              <a:solidFill>
                <a:sysClr val="windowText" lastClr="000000"/>
              </a:solidFill>
              <a:effectLst/>
              <a:latin typeface="+mn-lt"/>
              <a:ea typeface="+mn-ea"/>
              <a:cs typeface="+mn-cs"/>
            </a:rPr>
            <a:t>億円、公営企業債の元利償還金に対する繰入金が約</a:t>
          </a:r>
          <a:r>
            <a:rPr lang="en-US" altLang="ja-JP" sz="1100">
              <a:solidFill>
                <a:sysClr val="windowText" lastClr="000000"/>
              </a:solidFill>
              <a:effectLst/>
              <a:latin typeface="+mn-lt"/>
              <a:ea typeface="+mn-ea"/>
              <a:cs typeface="+mn-cs"/>
            </a:rPr>
            <a:t>1.4</a:t>
          </a:r>
          <a:r>
            <a:rPr lang="ja-JP" altLang="ja-JP" sz="1100">
              <a:solidFill>
                <a:sysClr val="windowText" lastClr="000000"/>
              </a:solidFill>
              <a:effectLst/>
              <a:latin typeface="+mn-lt"/>
              <a:ea typeface="+mn-ea"/>
              <a:cs typeface="+mn-cs"/>
            </a:rPr>
            <a:t>億円の減となったことによる。</a:t>
          </a:r>
          <a:endParaRPr lang="ja-JP" altLang="ja-JP" sz="14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将来負担額は前年度に比べて約</a:t>
          </a:r>
          <a:r>
            <a:rPr kumimoji="1" lang="en-US" altLang="ja-JP" sz="1100">
              <a:solidFill>
                <a:sysClr val="windowText" lastClr="000000"/>
              </a:solidFill>
              <a:effectLst/>
              <a:latin typeface="+mn-lt"/>
              <a:ea typeface="+mn-ea"/>
              <a:cs typeface="+mn-cs"/>
            </a:rPr>
            <a:t>28.1</a:t>
          </a:r>
          <a:r>
            <a:rPr kumimoji="1" lang="ja-JP" altLang="ja-JP" sz="1100">
              <a:solidFill>
                <a:sysClr val="windowText" lastClr="000000"/>
              </a:solidFill>
              <a:effectLst/>
              <a:latin typeface="+mn-lt"/>
              <a:ea typeface="+mn-ea"/>
              <a:cs typeface="+mn-cs"/>
            </a:rPr>
            <a:t>億円の減となった。</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主な要因は、</a:t>
          </a:r>
          <a:r>
            <a:rPr kumimoji="1" lang="ja-JP" altLang="en-US" sz="1100">
              <a:solidFill>
                <a:sysClr val="windowText" lastClr="000000"/>
              </a:solidFill>
              <a:effectLst/>
              <a:latin typeface="+mn-lt"/>
              <a:ea typeface="+mn-ea"/>
              <a:cs typeface="+mn-cs"/>
            </a:rPr>
            <a:t>退職手当負担見込額が約</a:t>
          </a:r>
          <a:r>
            <a:rPr kumimoji="1" lang="en-US" altLang="ja-JP" sz="1100">
              <a:solidFill>
                <a:sysClr val="windowText" lastClr="000000"/>
              </a:solidFill>
              <a:effectLst/>
              <a:latin typeface="+mn-lt"/>
              <a:ea typeface="+mn-ea"/>
              <a:cs typeface="+mn-cs"/>
            </a:rPr>
            <a:t>11.9</a:t>
          </a:r>
          <a:r>
            <a:rPr kumimoji="1" lang="ja-JP" altLang="ja-JP" sz="1100">
              <a:solidFill>
                <a:sysClr val="windowText" lastClr="000000"/>
              </a:solidFill>
              <a:effectLst/>
              <a:latin typeface="+mn-lt"/>
              <a:ea typeface="+mn-ea"/>
              <a:cs typeface="+mn-cs"/>
            </a:rPr>
            <a:t>億円、債務負担行為に基づく支出予定額が約</a:t>
          </a:r>
          <a:r>
            <a:rPr kumimoji="1" lang="en-US" altLang="ja-JP" sz="1100">
              <a:solidFill>
                <a:sysClr val="windowText" lastClr="000000"/>
              </a:solidFill>
              <a:effectLst/>
              <a:latin typeface="+mn-lt"/>
              <a:ea typeface="+mn-ea"/>
              <a:cs typeface="+mn-cs"/>
            </a:rPr>
            <a:t>11.2</a:t>
          </a:r>
          <a:r>
            <a:rPr kumimoji="1" lang="ja-JP" altLang="ja-JP" sz="1100">
              <a:solidFill>
                <a:sysClr val="windowText" lastClr="000000"/>
              </a:solidFill>
              <a:effectLst/>
              <a:latin typeface="+mn-lt"/>
              <a:ea typeface="+mn-ea"/>
              <a:cs typeface="+mn-cs"/>
            </a:rPr>
            <a:t>億円、公営企業債等繰入見込額が約</a:t>
          </a:r>
          <a:r>
            <a:rPr kumimoji="1" lang="en-US" altLang="ja-JP" sz="1100">
              <a:solidFill>
                <a:sysClr val="windowText" lastClr="000000"/>
              </a:solidFill>
              <a:effectLst/>
              <a:latin typeface="+mn-lt"/>
              <a:ea typeface="+mn-ea"/>
              <a:cs typeface="+mn-cs"/>
            </a:rPr>
            <a:t>3.3</a:t>
          </a:r>
          <a:r>
            <a:rPr kumimoji="1" lang="ja-JP" altLang="ja-JP" sz="1100">
              <a:solidFill>
                <a:sysClr val="windowText" lastClr="000000"/>
              </a:solidFill>
              <a:effectLst/>
              <a:latin typeface="+mn-lt"/>
              <a:ea typeface="+mn-ea"/>
              <a:cs typeface="+mn-cs"/>
            </a:rPr>
            <a:t>億円の減となったことによる。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分子から差し引く充当可能財源等は、充当可能特定歳入の減などに伴い、約</a:t>
          </a:r>
          <a:r>
            <a:rPr kumimoji="1" lang="en-US" altLang="ja-JP" sz="1100">
              <a:solidFill>
                <a:sysClr val="windowText" lastClr="000000"/>
              </a:solidFill>
              <a:effectLst/>
              <a:latin typeface="+mn-lt"/>
              <a:ea typeface="+mn-ea"/>
              <a:cs typeface="+mn-cs"/>
            </a:rPr>
            <a:t>26.7</a:t>
          </a:r>
          <a:r>
            <a:rPr kumimoji="1" lang="ja-JP" altLang="ja-JP" sz="1100">
              <a:solidFill>
                <a:sysClr val="windowText" lastClr="000000"/>
              </a:solidFill>
              <a:effectLst/>
              <a:latin typeface="+mn-lt"/>
              <a:ea typeface="+mn-ea"/>
              <a:cs typeface="+mn-cs"/>
            </a:rPr>
            <a:t>億円の減となっている。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兵庫県宝塚市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円、その他特定目的基金が約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となり、基金全体で約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クリーンセンターの更新に向け、新ごみ処理施設建設基金に前年度実質収支の一部等を積み立てていく。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新ごみ処理施設建設基金：新ごみ処理施設の建設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公共施設等整備保全基金：公共施設、義務教育施設及び公益施設の整備及び保全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霊園運営基金：市営霊園の運営</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ふるさとまちづくり基金：ふるさと納税の積み立て約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霊園運営基金：前年度余剰金等の積み立て約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新ごみ処理施設建設基金：前年度実質収支の一部等の積み立て約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公共施設等整備保全基金：約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子ども未来基金：約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子ども未来基金：子どもが健やかに育つ社会の実現に向け、新規施策に対して取り崩す。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ふるさとまちづくり基金：前年度に積み立てたふるさと納税を取り崩し、寄附者の希望した事業へと充当する。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各種委託、工事費等の契約確定に伴う入札差金の執行留保の徹底や、歳入の確保に努めた結果、約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災害復旧や市債の繰上償還等に対応し安定した財政運営を行うため、一定の金額の確保に努める。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市債の適正な管理に必要な財源を確保し、将来にわたる財政の健全運営に備える。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234,662
231,609
101.80
77,344,648
76,358,823
562,650
43,724,537
72,120,343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開始時において、特に道路工作物のインフラ資産を供用開始時に取得したものとして評価していることなどから高い状況となっている。今後更新を行っていけば下がるものと考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年度策定の宝塚市公共施設等総合管理計画、令和元年度策定の宝塚市公共施設（建物施設）保有量最適化方針により、令和</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年度までに総延床面積を</a:t>
          </a:r>
          <a:r>
            <a:rPr kumimoji="1" lang="en-US" altLang="ja-JP" sz="1100">
              <a:latin typeface="ＭＳ Ｐゴシック" panose="020B0600070205080204" pitchFamily="50" charset="-128"/>
              <a:ea typeface="ＭＳ Ｐゴシック" panose="020B0600070205080204" pitchFamily="50" charset="-128"/>
            </a:rPr>
            <a:t>6.2%</a:t>
          </a:r>
          <a:r>
            <a:rPr kumimoji="1" lang="ja-JP" altLang="en-US" sz="1100">
              <a:latin typeface="ＭＳ Ｐゴシック" panose="020B0600070205080204" pitchFamily="50" charset="-128"/>
              <a:ea typeface="ＭＳ Ｐゴシック" panose="020B0600070205080204" pitchFamily="50" charset="-128"/>
            </a:rPr>
            <a:t>削減するという目標を掲げ、最適化を進めている。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00000000-0008-0000-0D00-00003D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38989</xdr:rowOff>
    </xdr:from>
    <xdr:to>
      <xdr:col>23</xdr:col>
      <xdr:colOff>85090</xdr:colOff>
      <xdr:row>32</xdr:row>
      <xdr:rowOff>154559</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flipV="1">
          <a:off x="4760595" y="5268214"/>
          <a:ext cx="1270" cy="114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158386</xdr:rowOff>
    </xdr:from>
    <xdr:ext cx="405111" cy="259045"/>
    <xdr:sp macro="" textlink="">
      <xdr:nvSpPr>
        <xdr:cNvPr id="63" name="有形固定資産減価償却率最小値テキスト">
          <a:extLst>
            <a:ext uri="{FF2B5EF4-FFF2-40B4-BE49-F238E27FC236}">
              <a16:creationId xmlns:a16="http://schemas.microsoft.com/office/drawing/2014/main" id="{00000000-0008-0000-0D00-00003F000000}"/>
            </a:ext>
          </a:extLst>
        </xdr:cNvPr>
        <xdr:cNvSpPr txBox="1"/>
      </xdr:nvSpPr>
      <xdr:spPr>
        <a:xfrm>
          <a:off x="4813300" y="641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154559</xdr:rowOff>
    </xdr:from>
    <xdr:to>
      <xdr:col>23</xdr:col>
      <xdr:colOff>174625</xdr:colOff>
      <xdr:row>32</xdr:row>
      <xdr:rowOff>154559</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4673600" y="641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157116</xdr:rowOff>
    </xdr:from>
    <xdr:ext cx="405111" cy="259045"/>
    <xdr:sp macro="" textlink="">
      <xdr:nvSpPr>
        <xdr:cNvPr id="65" name="有形固定資産減価償却率最大値テキスト">
          <a:extLst>
            <a:ext uri="{FF2B5EF4-FFF2-40B4-BE49-F238E27FC236}">
              <a16:creationId xmlns:a16="http://schemas.microsoft.com/office/drawing/2014/main" id="{00000000-0008-0000-0D00-000041000000}"/>
            </a:ext>
          </a:extLst>
        </xdr:cNvPr>
        <xdr:cNvSpPr txBox="1"/>
      </xdr:nvSpPr>
      <xdr:spPr>
        <a:xfrm>
          <a:off x="4813300" y="504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38989</xdr:rowOff>
    </xdr:from>
    <xdr:to>
      <xdr:col>23</xdr:col>
      <xdr:colOff>174625</xdr:colOff>
      <xdr:row>26</xdr:row>
      <xdr:rowOff>38989</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5268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26560</xdr:rowOff>
    </xdr:from>
    <xdr:ext cx="405111" cy="259045"/>
    <xdr:sp macro="" textlink="">
      <xdr:nvSpPr>
        <xdr:cNvPr id="67" name="有形固定資産減価償却率平均値テキスト">
          <a:extLst>
            <a:ext uri="{FF2B5EF4-FFF2-40B4-BE49-F238E27FC236}">
              <a16:creationId xmlns:a16="http://schemas.microsoft.com/office/drawing/2014/main" id="{00000000-0008-0000-0D00-000043000000}"/>
            </a:ext>
          </a:extLst>
        </xdr:cNvPr>
        <xdr:cNvSpPr txBox="1"/>
      </xdr:nvSpPr>
      <xdr:spPr>
        <a:xfrm>
          <a:off x="4813300" y="5770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48133</xdr:rowOff>
    </xdr:from>
    <xdr:to>
      <xdr:col>23</xdr:col>
      <xdr:colOff>136525</xdr:colOff>
      <xdr:row>29</xdr:row>
      <xdr:rowOff>149733</xdr:rowOff>
    </xdr:to>
    <xdr:sp macro="" textlink="">
      <xdr:nvSpPr>
        <xdr:cNvPr id="68" name="フローチャート: 判断 67">
          <a:extLst>
            <a:ext uri="{FF2B5EF4-FFF2-40B4-BE49-F238E27FC236}">
              <a16:creationId xmlns:a16="http://schemas.microsoft.com/office/drawing/2014/main" id="{00000000-0008-0000-0D00-000044000000}"/>
            </a:ext>
          </a:extLst>
        </xdr:cNvPr>
        <xdr:cNvSpPr/>
      </xdr:nvSpPr>
      <xdr:spPr>
        <a:xfrm>
          <a:off x="47117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000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92583</xdr:rowOff>
    </xdr:from>
    <xdr:to>
      <xdr:col>15</xdr:col>
      <xdr:colOff>187325</xdr:colOff>
      <xdr:row>31</xdr:row>
      <xdr:rowOff>22733</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3238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25</xdr:row>
      <xdr:rowOff>159639</xdr:rowOff>
    </xdr:from>
    <xdr:to>
      <xdr:col>23</xdr:col>
      <xdr:colOff>136525</xdr:colOff>
      <xdr:row>26</xdr:row>
      <xdr:rowOff>89789</xdr:rowOff>
    </xdr:to>
    <xdr:sp macro="" textlink="">
      <xdr:nvSpPr>
        <xdr:cNvPr id="76" name="楕円 75">
          <a:extLst>
            <a:ext uri="{FF2B5EF4-FFF2-40B4-BE49-F238E27FC236}">
              <a16:creationId xmlns:a16="http://schemas.microsoft.com/office/drawing/2014/main" id="{00000000-0008-0000-0D00-00004C000000}"/>
            </a:ext>
          </a:extLst>
        </xdr:cNvPr>
        <xdr:cNvSpPr/>
      </xdr:nvSpPr>
      <xdr:spPr>
        <a:xfrm>
          <a:off x="4711700" y="521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112666</xdr:rowOff>
    </xdr:from>
    <xdr:ext cx="405111" cy="259045"/>
    <xdr:sp macro="" textlink="">
      <xdr:nvSpPr>
        <xdr:cNvPr id="77" name="有形固定資産減価償却率該当値テキスト">
          <a:extLst>
            <a:ext uri="{FF2B5EF4-FFF2-40B4-BE49-F238E27FC236}">
              <a16:creationId xmlns:a16="http://schemas.microsoft.com/office/drawing/2014/main" id="{00000000-0008-0000-0D00-00004D000000}"/>
            </a:ext>
          </a:extLst>
        </xdr:cNvPr>
        <xdr:cNvSpPr txBox="1"/>
      </xdr:nvSpPr>
      <xdr:spPr>
        <a:xfrm>
          <a:off x="4813300" y="517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18415</xdr:rowOff>
    </xdr:from>
    <xdr:to>
      <xdr:col>19</xdr:col>
      <xdr:colOff>187325</xdr:colOff>
      <xdr:row>26</xdr:row>
      <xdr:rowOff>120015</xdr:rowOff>
    </xdr:to>
    <xdr:sp macro="" textlink="">
      <xdr:nvSpPr>
        <xdr:cNvPr id="78" name="楕円 77">
          <a:extLst>
            <a:ext uri="{FF2B5EF4-FFF2-40B4-BE49-F238E27FC236}">
              <a16:creationId xmlns:a16="http://schemas.microsoft.com/office/drawing/2014/main" id="{00000000-0008-0000-0D00-00004E000000}"/>
            </a:ext>
          </a:extLst>
        </xdr:cNvPr>
        <xdr:cNvSpPr/>
      </xdr:nvSpPr>
      <xdr:spPr>
        <a:xfrm>
          <a:off x="4000500" y="524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38989</xdr:rowOff>
    </xdr:from>
    <xdr:to>
      <xdr:col>23</xdr:col>
      <xdr:colOff>85725</xdr:colOff>
      <xdr:row>26</xdr:row>
      <xdr:rowOff>69215</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flipV="1">
          <a:off x="4051300" y="5268214"/>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55770</xdr:rowOff>
    </xdr:from>
    <xdr:ext cx="405111" cy="259045"/>
    <xdr:sp macro="" textlink="">
      <xdr:nvSpPr>
        <xdr:cNvPr id="80" name="n_1aveValue有形固定資産減価償却率">
          <a:extLst>
            <a:ext uri="{FF2B5EF4-FFF2-40B4-BE49-F238E27FC236}">
              <a16:creationId xmlns:a16="http://schemas.microsoft.com/office/drawing/2014/main" id="{00000000-0008-0000-0D00-000050000000}"/>
            </a:ext>
          </a:extLst>
        </xdr:cNvPr>
        <xdr:cNvSpPr txBox="1"/>
      </xdr:nvSpPr>
      <xdr:spPr>
        <a:xfrm>
          <a:off x="3836044" y="5970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39260</xdr:rowOff>
    </xdr:from>
    <xdr:ext cx="405111" cy="259045"/>
    <xdr:sp macro="" textlink="">
      <xdr:nvSpPr>
        <xdr:cNvPr id="81" name="n_2aveValue有形固定資産減価償却率">
          <a:extLst>
            <a:ext uri="{FF2B5EF4-FFF2-40B4-BE49-F238E27FC236}">
              <a16:creationId xmlns:a16="http://schemas.microsoft.com/office/drawing/2014/main" id="{00000000-0008-0000-0D00-000051000000}"/>
            </a:ext>
          </a:extLst>
        </xdr:cNvPr>
        <xdr:cNvSpPr txBox="1"/>
      </xdr:nvSpPr>
      <xdr:spPr>
        <a:xfrm>
          <a:off x="3086744" y="578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136542</xdr:rowOff>
    </xdr:from>
    <xdr:ext cx="405111" cy="259045"/>
    <xdr:sp macro="" textlink="">
      <xdr:nvSpPr>
        <xdr:cNvPr id="82" name="n_1mainValue有形固定資産減価償却率">
          <a:extLst>
            <a:ext uri="{FF2B5EF4-FFF2-40B4-BE49-F238E27FC236}">
              <a16:creationId xmlns:a16="http://schemas.microsoft.com/office/drawing/2014/main" id="{00000000-0008-0000-0D00-000052000000}"/>
            </a:ext>
          </a:extLst>
        </xdr:cNvPr>
        <xdr:cNvSpPr txBox="1"/>
      </xdr:nvSpPr>
      <xdr:spPr>
        <a:xfrm>
          <a:off x="3836044" y="502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a:extLst>
            <a:ext uri="{FF2B5EF4-FFF2-40B4-BE49-F238E27FC236}">
              <a16:creationId xmlns:a16="http://schemas.microsoft.com/office/drawing/2014/main" id="{00000000-0008-0000-0D00-00005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a:extLst>
            <a:ext uri="{FF2B5EF4-FFF2-40B4-BE49-F238E27FC236}">
              <a16:creationId xmlns:a16="http://schemas.microsoft.com/office/drawing/2014/main" id="{00000000-0008-0000-0D00-000054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a:extLst>
            <a:ext uri="{FF2B5EF4-FFF2-40B4-BE49-F238E27FC236}">
              <a16:creationId xmlns:a16="http://schemas.microsoft.com/office/drawing/2014/main" id="{00000000-0008-0000-0D00-000055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a:extLst>
            <a:ext uri="{FF2B5EF4-FFF2-40B4-BE49-F238E27FC236}">
              <a16:creationId xmlns:a16="http://schemas.microsoft.com/office/drawing/2014/main" id="{00000000-0008-0000-0D00-00005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a:extLst>
            <a:ext uri="{FF2B5EF4-FFF2-40B4-BE49-F238E27FC236}">
              <a16:creationId xmlns:a16="http://schemas.microsoft.com/office/drawing/2014/main" id="{00000000-0008-0000-0D00-00005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a:extLst>
            <a:ext uri="{FF2B5EF4-FFF2-40B4-BE49-F238E27FC236}">
              <a16:creationId xmlns:a16="http://schemas.microsoft.com/office/drawing/2014/main" id="{00000000-0008-0000-0D00-00005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a:extLst>
            <a:ext uri="{FF2B5EF4-FFF2-40B4-BE49-F238E27FC236}">
              <a16:creationId xmlns:a16="http://schemas.microsoft.com/office/drawing/2014/main" id="{00000000-0008-0000-0D00-00005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a:extLst>
            <a:ext uri="{FF2B5EF4-FFF2-40B4-BE49-F238E27FC236}">
              <a16:creationId xmlns:a16="http://schemas.microsoft.com/office/drawing/2014/main" id="{00000000-0008-0000-0D00-00005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a:extLst>
            <a:ext uri="{FF2B5EF4-FFF2-40B4-BE49-F238E27FC236}">
              <a16:creationId xmlns:a16="http://schemas.microsoft.com/office/drawing/2014/main" id="{00000000-0008-0000-0D00-00005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全国平均を上回るものの、兵庫県平均を下回り、類似団体内でもおおむね平均的な数値となっている。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6" name="テキスト ボックス 95">
          <a:extLst>
            <a:ext uri="{FF2B5EF4-FFF2-40B4-BE49-F238E27FC236}">
              <a16:creationId xmlns:a16="http://schemas.microsoft.com/office/drawing/2014/main" id="{00000000-0008-0000-0D00-00006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a:extLst>
            <a:ext uri="{FF2B5EF4-FFF2-40B4-BE49-F238E27FC236}">
              <a16:creationId xmlns:a16="http://schemas.microsoft.com/office/drawing/2014/main" id="{00000000-0008-0000-0D00-00006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8" name="テキスト ボックス 97">
          <a:extLst>
            <a:ext uri="{FF2B5EF4-FFF2-40B4-BE49-F238E27FC236}">
              <a16:creationId xmlns:a16="http://schemas.microsoft.com/office/drawing/2014/main" id="{00000000-0008-0000-0D00-000062000000}"/>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a:extLst>
            <a:ext uri="{FF2B5EF4-FFF2-40B4-BE49-F238E27FC236}">
              <a16:creationId xmlns:a16="http://schemas.microsoft.com/office/drawing/2014/main" id="{00000000-0008-0000-0D00-00006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a:extLst>
            <a:ext uri="{FF2B5EF4-FFF2-40B4-BE49-F238E27FC236}">
              <a16:creationId xmlns:a16="http://schemas.microsoft.com/office/drawing/2014/main" id="{00000000-0008-0000-0D00-000064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a:extLst>
            <a:ext uri="{FF2B5EF4-FFF2-40B4-BE49-F238E27FC236}">
              <a16:creationId xmlns:a16="http://schemas.microsoft.com/office/drawing/2014/main" id="{00000000-0008-0000-0D00-00006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2" name="テキスト ボックス 101">
          <a:extLst>
            <a:ext uri="{FF2B5EF4-FFF2-40B4-BE49-F238E27FC236}">
              <a16:creationId xmlns:a16="http://schemas.microsoft.com/office/drawing/2014/main" id="{00000000-0008-0000-0D00-00006600000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a:extLst>
            <a:ext uri="{FF2B5EF4-FFF2-40B4-BE49-F238E27FC236}">
              <a16:creationId xmlns:a16="http://schemas.microsoft.com/office/drawing/2014/main" id="{00000000-0008-0000-0D00-00006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a:extLst>
            <a:ext uri="{FF2B5EF4-FFF2-40B4-BE49-F238E27FC236}">
              <a16:creationId xmlns:a16="http://schemas.microsoft.com/office/drawing/2014/main" id="{00000000-0008-0000-0D00-00006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a:extLst>
            <a:ext uri="{FF2B5EF4-FFF2-40B4-BE49-F238E27FC236}">
              <a16:creationId xmlns:a16="http://schemas.microsoft.com/office/drawing/2014/main" id="{00000000-0008-0000-0D00-00006F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25400</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flipV="1">
          <a:off x="14793595" y="5276850"/>
          <a:ext cx="1269" cy="134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29227</xdr:rowOff>
    </xdr:from>
    <xdr:ext cx="340478" cy="259045"/>
    <xdr:sp macro="" textlink="">
      <xdr:nvSpPr>
        <xdr:cNvPr id="113" name="債務償還可能年数最小値テキスト">
          <a:extLst>
            <a:ext uri="{FF2B5EF4-FFF2-40B4-BE49-F238E27FC236}">
              <a16:creationId xmlns:a16="http://schemas.microsoft.com/office/drawing/2014/main" id="{00000000-0008-0000-0D00-000071000000}"/>
            </a:ext>
          </a:extLst>
        </xdr:cNvPr>
        <xdr:cNvSpPr txBox="1"/>
      </xdr:nvSpPr>
      <xdr:spPr>
        <a:xfrm>
          <a:off x="14846300" y="6630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25400</xdr:rowOff>
    </xdr:from>
    <xdr:to>
      <xdr:col>76</xdr:col>
      <xdr:colOff>111125</xdr:colOff>
      <xdr:row>34</xdr:row>
      <xdr:rowOff>25400</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4706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15" name="債務償還可能年数最大値テキスト">
          <a:extLst>
            <a:ext uri="{FF2B5EF4-FFF2-40B4-BE49-F238E27FC236}">
              <a16:creationId xmlns:a16="http://schemas.microsoft.com/office/drawing/2014/main" id="{00000000-0008-0000-0D00-000073000000}"/>
            </a:ext>
          </a:extLst>
        </xdr:cNvPr>
        <xdr:cNvSpPr txBox="1"/>
      </xdr:nvSpPr>
      <xdr:spPr>
        <a:xfrm>
          <a:off x="14846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4706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144585</xdr:rowOff>
    </xdr:from>
    <xdr:ext cx="340478" cy="259045"/>
    <xdr:sp macro="" textlink="">
      <xdr:nvSpPr>
        <xdr:cNvPr id="117" name="債務償還可能年数平均値テキスト">
          <a:extLst>
            <a:ext uri="{FF2B5EF4-FFF2-40B4-BE49-F238E27FC236}">
              <a16:creationId xmlns:a16="http://schemas.microsoft.com/office/drawing/2014/main" id="{00000000-0008-0000-0D00-000075000000}"/>
            </a:ext>
          </a:extLst>
        </xdr:cNvPr>
        <xdr:cNvSpPr txBox="1"/>
      </xdr:nvSpPr>
      <xdr:spPr>
        <a:xfrm>
          <a:off x="14846300" y="58881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166158</xdr:rowOff>
    </xdr:from>
    <xdr:to>
      <xdr:col>76</xdr:col>
      <xdr:colOff>73025</xdr:colOff>
      <xdr:row>30</xdr:row>
      <xdr:rowOff>96308</xdr:rowOff>
    </xdr:to>
    <xdr:sp macro="" textlink="">
      <xdr:nvSpPr>
        <xdr:cNvPr id="118" name="フローチャート: 判断 117">
          <a:extLst>
            <a:ext uri="{FF2B5EF4-FFF2-40B4-BE49-F238E27FC236}">
              <a16:creationId xmlns:a16="http://schemas.microsoft.com/office/drawing/2014/main" id="{00000000-0008-0000-0D00-000076000000}"/>
            </a:ext>
          </a:extLst>
        </xdr:cNvPr>
        <xdr:cNvSpPr/>
      </xdr:nvSpPr>
      <xdr:spPr>
        <a:xfrm>
          <a:off x="14744700" y="590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22225</xdr:rowOff>
    </xdr:from>
    <xdr:to>
      <xdr:col>76</xdr:col>
      <xdr:colOff>73025</xdr:colOff>
      <xdr:row>29</xdr:row>
      <xdr:rowOff>123825</xdr:rowOff>
    </xdr:to>
    <xdr:sp macro="" textlink="">
      <xdr:nvSpPr>
        <xdr:cNvPr id="124" name="楕円 123">
          <a:extLst>
            <a:ext uri="{FF2B5EF4-FFF2-40B4-BE49-F238E27FC236}">
              <a16:creationId xmlns:a16="http://schemas.microsoft.com/office/drawing/2014/main" id="{00000000-0008-0000-0D00-00007C000000}"/>
            </a:ext>
          </a:extLst>
        </xdr:cNvPr>
        <xdr:cNvSpPr/>
      </xdr:nvSpPr>
      <xdr:spPr>
        <a:xfrm>
          <a:off x="147447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45102</xdr:rowOff>
    </xdr:from>
    <xdr:ext cx="340478" cy="259045"/>
    <xdr:sp macro="" textlink="">
      <xdr:nvSpPr>
        <xdr:cNvPr id="125" name="債務償還可能年数該当値テキスト">
          <a:extLst>
            <a:ext uri="{FF2B5EF4-FFF2-40B4-BE49-F238E27FC236}">
              <a16:creationId xmlns:a16="http://schemas.microsoft.com/office/drawing/2014/main" id="{00000000-0008-0000-0D00-00007D000000}"/>
            </a:ext>
          </a:extLst>
        </xdr:cNvPr>
        <xdr:cNvSpPr txBox="1"/>
      </xdr:nvSpPr>
      <xdr:spPr>
        <a:xfrm>
          <a:off x="14846300" y="5617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a:extLst>
            <a:ext uri="{FF2B5EF4-FFF2-40B4-BE49-F238E27FC236}">
              <a16:creationId xmlns:a16="http://schemas.microsoft.com/office/drawing/2014/main" id="{00000000-0008-0000-0D00-00007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a:extLst>
            <a:ext uri="{FF2B5EF4-FFF2-40B4-BE49-F238E27FC236}">
              <a16:creationId xmlns:a16="http://schemas.microsoft.com/office/drawing/2014/main" id="{00000000-0008-0000-0D00-00007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234,662
231,609
101.80
77,344,648
76,358,823
562,650
43,724,537
72,120,343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41</xdr:row>
      <xdr:rowOff>53340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804535"/>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57167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53340</xdr:rowOff>
    </xdr:from>
    <xdr:to>
      <xdr:col>24</xdr:col>
      <xdr:colOff>152400</xdr:colOff>
      <xdr:row>41</xdr:row>
      <xdr:rowOff>53340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51452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39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73025</xdr:rowOff>
    </xdr:from>
    <xdr:to>
      <xdr:col>24</xdr:col>
      <xdr:colOff>114300</xdr:colOff>
      <xdr:row>38</xdr:row>
      <xdr:rowOff>3175</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95885</xdr:rowOff>
    </xdr:from>
    <xdr:to>
      <xdr:col>24</xdr:col>
      <xdr:colOff>114300</xdr:colOff>
      <xdr:row>34</xdr:row>
      <xdr:rowOff>26035</xdr:rowOff>
    </xdr:to>
    <xdr:sp macro="" textlink="">
      <xdr:nvSpPr>
        <xdr:cNvPr id="70" name="楕円 69">
          <a:extLst>
            <a:ext uri="{FF2B5EF4-FFF2-40B4-BE49-F238E27FC236}">
              <a16:creationId xmlns:a16="http://schemas.microsoft.com/office/drawing/2014/main" id="{00000000-0008-0000-0E00-000046000000}"/>
            </a:ext>
          </a:extLst>
        </xdr:cNvPr>
        <xdr:cNvSpPr/>
      </xdr:nvSpPr>
      <xdr:spPr>
        <a:xfrm>
          <a:off x="4584700" y="57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48912</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E00-000047000000}"/>
            </a:ext>
          </a:extLst>
        </xdr:cNvPr>
        <xdr:cNvSpPr txBox="1"/>
      </xdr:nvSpPr>
      <xdr:spPr>
        <a:xfrm>
          <a:off x="4673600" y="5706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86360</xdr:rowOff>
    </xdr:from>
    <xdr:to>
      <xdr:col>20</xdr:col>
      <xdr:colOff>38100</xdr:colOff>
      <xdr:row>34</xdr:row>
      <xdr:rowOff>16510</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3746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137160</xdr:rowOff>
    </xdr:from>
    <xdr:to>
      <xdr:col>24</xdr:col>
      <xdr:colOff>63500</xdr:colOff>
      <xdr:row>33</xdr:row>
      <xdr:rowOff>146685</xdr:rowOff>
    </xdr:to>
    <xdr:cxnSp macro="">
      <xdr:nvCxnSpPr>
        <xdr:cNvPr id="73" name="直線コネクタ 72">
          <a:extLst>
            <a:ext uri="{FF2B5EF4-FFF2-40B4-BE49-F238E27FC236}">
              <a16:creationId xmlns:a16="http://schemas.microsoft.com/office/drawing/2014/main" id="{00000000-0008-0000-0E00-000049000000}"/>
            </a:ext>
          </a:extLst>
        </xdr:cNvPr>
        <xdr:cNvCxnSpPr/>
      </xdr:nvCxnSpPr>
      <xdr:spPr>
        <a:xfrm>
          <a:off x="3797300" y="579501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51452</xdr:rowOff>
    </xdr:from>
    <xdr:ext cx="405111" cy="259045"/>
    <xdr:sp macro="" textlink="">
      <xdr:nvSpPr>
        <xdr:cNvPr id="74" name="n_1aveValue【道路】&#10;有形固定資産減価償却率">
          <a:extLst>
            <a:ext uri="{FF2B5EF4-FFF2-40B4-BE49-F238E27FC236}">
              <a16:creationId xmlns:a16="http://schemas.microsoft.com/office/drawing/2014/main" id="{00000000-0008-0000-0E00-00004A000000}"/>
            </a:ext>
          </a:extLst>
        </xdr:cNvPr>
        <xdr:cNvSpPr txBox="1"/>
      </xdr:nvSpPr>
      <xdr:spPr>
        <a:xfrm>
          <a:off x="35820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75" name="n_2aveValue【道路】&#10;有形固定資産減価償却率">
          <a:extLst>
            <a:ext uri="{FF2B5EF4-FFF2-40B4-BE49-F238E27FC236}">
              <a16:creationId xmlns:a16="http://schemas.microsoft.com/office/drawing/2014/main" id="{00000000-0008-0000-0E00-00004B000000}"/>
            </a:ext>
          </a:extLst>
        </xdr:cNvPr>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33037</xdr:rowOff>
    </xdr:from>
    <xdr:ext cx="405111" cy="259045"/>
    <xdr:sp macro="" textlink="">
      <xdr:nvSpPr>
        <xdr:cNvPr id="76" name="n_1mainValue【道路】&#10;有形固定資産減価償却率">
          <a:extLst>
            <a:ext uri="{FF2B5EF4-FFF2-40B4-BE49-F238E27FC236}">
              <a16:creationId xmlns:a16="http://schemas.microsoft.com/office/drawing/2014/main" id="{00000000-0008-0000-0E00-00004C000000}"/>
            </a:ext>
          </a:extLst>
        </xdr:cNvPr>
        <xdr:cNvSpPr txBox="1"/>
      </xdr:nvSpPr>
      <xdr:spPr>
        <a:xfrm>
          <a:off x="35820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00000000-0008-0000-0E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00000000-0008-0000-0E00-00005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a:extLst>
            <a:ext uri="{FF2B5EF4-FFF2-40B4-BE49-F238E27FC236}">
              <a16:creationId xmlns:a16="http://schemas.microsoft.com/office/drawing/2014/main" id="{00000000-0008-0000-0E00-000057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a:extLst>
            <a:ext uri="{FF2B5EF4-FFF2-40B4-BE49-F238E27FC236}">
              <a16:creationId xmlns:a16="http://schemas.microsoft.com/office/drawing/2014/main" id="{00000000-0008-0000-0E00-00006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170612</xdr:rowOff>
    </xdr:from>
    <xdr:to>
      <xdr:col>54</xdr:col>
      <xdr:colOff>189865</xdr:colOff>
      <xdr:row>41</xdr:row>
      <xdr:rowOff>74006</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flipV="1">
          <a:off x="10476865" y="5828462"/>
          <a:ext cx="0" cy="127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77833</xdr:rowOff>
    </xdr:from>
    <xdr:ext cx="469744" cy="259045"/>
    <xdr:sp macro="" textlink="">
      <xdr:nvSpPr>
        <xdr:cNvPr id="99" name="【道路】&#10;一人当たり延長最小値テキスト">
          <a:extLst>
            <a:ext uri="{FF2B5EF4-FFF2-40B4-BE49-F238E27FC236}">
              <a16:creationId xmlns:a16="http://schemas.microsoft.com/office/drawing/2014/main" id="{00000000-0008-0000-0E00-000063000000}"/>
            </a:ext>
          </a:extLst>
        </xdr:cNvPr>
        <xdr:cNvSpPr txBox="1"/>
      </xdr:nvSpPr>
      <xdr:spPr>
        <a:xfrm>
          <a:off x="10515600" y="710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74006</xdr:rowOff>
    </xdr:from>
    <xdr:to>
      <xdr:col>55</xdr:col>
      <xdr:colOff>88900</xdr:colOff>
      <xdr:row>41</xdr:row>
      <xdr:rowOff>74006</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10388600" y="710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117289</xdr:rowOff>
    </xdr:from>
    <xdr:ext cx="534377" cy="259045"/>
    <xdr:sp macro="" textlink="">
      <xdr:nvSpPr>
        <xdr:cNvPr id="101" name="【道路】&#10;一人当たり延長最大値テキスト">
          <a:extLst>
            <a:ext uri="{FF2B5EF4-FFF2-40B4-BE49-F238E27FC236}">
              <a16:creationId xmlns:a16="http://schemas.microsoft.com/office/drawing/2014/main" id="{00000000-0008-0000-0E00-000065000000}"/>
            </a:ext>
          </a:extLst>
        </xdr:cNvPr>
        <xdr:cNvSpPr txBox="1"/>
      </xdr:nvSpPr>
      <xdr:spPr>
        <a:xfrm>
          <a:off x="10515600" y="560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170612</xdr:rowOff>
    </xdr:from>
    <xdr:to>
      <xdr:col>55</xdr:col>
      <xdr:colOff>88900</xdr:colOff>
      <xdr:row>33</xdr:row>
      <xdr:rowOff>170612</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10388600" y="5828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13164</xdr:rowOff>
    </xdr:from>
    <xdr:ext cx="469744" cy="259045"/>
    <xdr:sp macro="" textlink="">
      <xdr:nvSpPr>
        <xdr:cNvPr id="103" name="【道路】&#10;一人当たり延長平均値テキスト">
          <a:extLst>
            <a:ext uri="{FF2B5EF4-FFF2-40B4-BE49-F238E27FC236}">
              <a16:creationId xmlns:a16="http://schemas.microsoft.com/office/drawing/2014/main" id="{00000000-0008-0000-0E00-000067000000}"/>
            </a:ext>
          </a:extLst>
        </xdr:cNvPr>
        <xdr:cNvSpPr txBox="1"/>
      </xdr:nvSpPr>
      <xdr:spPr>
        <a:xfrm>
          <a:off x="10515600" y="669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161737</xdr:rowOff>
    </xdr:from>
    <xdr:to>
      <xdr:col>55</xdr:col>
      <xdr:colOff>50800</xdr:colOff>
      <xdr:row>40</xdr:row>
      <xdr:rowOff>91887</xdr:rowOff>
    </xdr:to>
    <xdr:sp macro="" textlink="">
      <xdr:nvSpPr>
        <xdr:cNvPr id="104" name="フローチャート: 判断 103">
          <a:extLst>
            <a:ext uri="{FF2B5EF4-FFF2-40B4-BE49-F238E27FC236}">
              <a16:creationId xmlns:a16="http://schemas.microsoft.com/office/drawing/2014/main" id="{00000000-0008-0000-0E00-000068000000}"/>
            </a:ext>
          </a:extLst>
        </xdr:cNvPr>
        <xdr:cNvSpPr/>
      </xdr:nvSpPr>
      <xdr:spPr>
        <a:xfrm>
          <a:off x="10426700" y="684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165440</xdr:rowOff>
    </xdr:from>
    <xdr:to>
      <xdr:col>50</xdr:col>
      <xdr:colOff>165100</xdr:colOff>
      <xdr:row>40</xdr:row>
      <xdr:rowOff>95590</xdr:rowOff>
    </xdr:to>
    <xdr:sp macro="" textlink="">
      <xdr:nvSpPr>
        <xdr:cNvPr id="105" name="フローチャート: 判断 104">
          <a:extLst>
            <a:ext uri="{FF2B5EF4-FFF2-40B4-BE49-F238E27FC236}">
              <a16:creationId xmlns:a16="http://schemas.microsoft.com/office/drawing/2014/main" id="{00000000-0008-0000-0E00-000069000000}"/>
            </a:ext>
          </a:extLst>
        </xdr:cNvPr>
        <xdr:cNvSpPr/>
      </xdr:nvSpPr>
      <xdr:spPr>
        <a:xfrm>
          <a:off x="9588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2266</xdr:rowOff>
    </xdr:from>
    <xdr:to>
      <xdr:col>46</xdr:col>
      <xdr:colOff>38100</xdr:colOff>
      <xdr:row>40</xdr:row>
      <xdr:rowOff>103866</xdr:rowOff>
    </xdr:to>
    <xdr:sp macro="" textlink="">
      <xdr:nvSpPr>
        <xdr:cNvPr id="106" name="フローチャート: 判断 105">
          <a:extLst>
            <a:ext uri="{FF2B5EF4-FFF2-40B4-BE49-F238E27FC236}">
              <a16:creationId xmlns:a16="http://schemas.microsoft.com/office/drawing/2014/main" id="{00000000-0008-0000-0E00-00006A000000}"/>
            </a:ext>
          </a:extLst>
        </xdr:cNvPr>
        <xdr:cNvSpPr/>
      </xdr:nvSpPr>
      <xdr:spPr>
        <a:xfrm>
          <a:off x="8699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90505</xdr:rowOff>
    </xdr:from>
    <xdr:to>
      <xdr:col>55</xdr:col>
      <xdr:colOff>50800</xdr:colOff>
      <xdr:row>41</xdr:row>
      <xdr:rowOff>20655</xdr:rowOff>
    </xdr:to>
    <xdr:sp macro="" textlink="">
      <xdr:nvSpPr>
        <xdr:cNvPr id="112" name="楕円 111">
          <a:extLst>
            <a:ext uri="{FF2B5EF4-FFF2-40B4-BE49-F238E27FC236}">
              <a16:creationId xmlns:a16="http://schemas.microsoft.com/office/drawing/2014/main" id="{00000000-0008-0000-0E00-000070000000}"/>
            </a:ext>
          </a:extLst>
        </xdr:cNvPr>
        <xdr:cNvSpPr/>
      </xdr:nvSpPr>
      <xdr:spPr>
        <a:xfrm>
          <a:off x="10426700" y="694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5432</xdr:rowOff>
    </xdr:from>
    <xdr:ext cx="469744" cy="259045"/>
    <xdr:sp macro="" textlink="">
      <xdr:nvSpPr>
        <xdr:cNvPr id="113" name="【道路】&#10;一人当たり延長該当値テキスト">
          <a:extLst>
            <a:ext uri="{FF2B5EF4-FFF2-40B4-BE49-F238E27FC236}">
              <a16:creationId xmlns:a16="http://schemas.microsoft.com/office/drawing/2014/main" id="{00000000-0008-0000-0E00-000071000000}"/>
            </a:ext>
          </a:extLst>
        </xdr:cNvPr>
        <xdr:cNvSpPr txBox="1"/>
      </xdr:nvSpPr>
      <xdr:spPr>
        <a:xfrm>
          <a:off x="10515600" y="686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90963</xdr:rowOff>
    </xdr:from>
    <xdr:to>
      <xdr:col>50</xdr:col>
      <xdr:colOff>165100</xdr:colOff>
      <xdr:row>41</xdr:row>
      <xdr:rowOff>21113</xdr:rowOff>
    </xdr:to>
    <xdr:sp macro="" textlink="">
      <xdr:nvSpPr>
        <xdr:cNvPr id="114" name="楕円 113">
          <a:extLst>
            <a:ext uri="{FF2B5EF4-FFF2-40B4-BE49-F238E27FC236}">
              <a16:creationId xmlns:a16="http://schemas.microsoft.com/office/drawing/2014/main" id="{00000000-0008-0000-0E00-000072000000}"/>
            </a:ext>
          </a:extLst>
        </xdr:cNvPr>
        <xdr:cNvSpPr/>
      </xdr:nvSpPr>
      <xdr:spPr>
        <a:xfrm>
          <a:off x="9588500" y="694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141305</xdr:rowOff>
    </xdr:from>
    <xdr:to>
      <xdr:col>55</xdr:col>
      <xdr:colOff>0</xdr:colOff>
      <xdr:row>40</xdr:row>
      <xdr:rowOff>141763</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9639300" y="6999305"/>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112117</xdr:rowOff>
    </xdr:from>
    <xdr:ext cx="469744" cy="259045"/>
    <xdr:sp macro="" textlink="">
      <xdr:nvSpPr>
        <xdr:cNvPr id="116" name="n_1aveValue【道路】&#10;一人当たり延長">
          <a:extLst>
            <a:ext uri="{FF2B5EF4-FFF2-40B4-BE49-F238E27FC236}">
              <a16:creationId xmlns:a16="http://schemas.microsoft.com/office/drawing/2014/main" id="{00000000-0008-0000-0E00-000074000000}"/>
            </a:ext>
          </a:extLst>
        </xdr:cNvPr>
        <xdr:cNvSpPr txBox="1"/>
      </xdr:nvSpPr>
      <xdr:spPr>
        <a:xfrm>
          <a:off x="93917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120393</xdr:rowOff>
    </xdr:from>
    <xdr:ext cx="469744" cy="259045"/>
    <xdr:sp macro="" textlink="">
      <xdr:nvSpPr>
        <xdr:cNvPr id="117" name="n_2aveValue【道路】&#10;一人当たり延長">
          <a:extLst>
            <a:ext uri="{FF2B5EF4-FFF2-40B4-BE49-F238E27FC236}">
              <a16:creationId xmlns:a16="http://schemas.microsoft.com/office/drawing/2014/main" id="{00000000-0008-0000-0E00-000075000000}"/>
            </a:ext>
          </a:extLst>
        </xdr:cNvPr>
        <xdr:cNvSpPr txBox="1"/>
      </xdr:nvSpPr>
      <xdr:spPr>
        <a:xfrm>
          <a:off x="8515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12240</xdr:rowOff>
    </xdr:from>
    <xdr:ext cx="469744" cy="259045"/>
    <xdr:sp macro="" textlink="">
      <xdr:nvSpPr>
        <xdr:cNvPr id="118" name="n_1mainValue【道路】&#10;一人当たり延長">
          <a:extLst>
            <a:ext uri="{FF2B5EF4-FFF2-40B4-BE49-F238E27FC236}">
              <a16:creationId xmlns:a16="http://schemas.microsoft.com/office/drawing/2014/main" id="{00000000-0008-0000-0E00-000076000000}"/>
            </a:ext>
          </a:extLst>
        </xdr:cNvPr>
        <xdr:cNvSpPr txBox="1"/>
      </xdr:nvSpPr>
      <xdr:spPr>
        <a:xfrm>
          <a:off x="9391727" y="704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a:extLst>
            <a:ext uri="{FF2B5EF4-FFF2-40B4-BE49-F238E27FC236}">
              <a16:creationId xmlns:a16="http://schemas.microsoft.com/office/drawing/2014/main" id="{00000000-0008-0000-0E00-00007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a:extLst>
            <a:ext uri="{FF2B5EF4-FFF2-40B4-BE49-F238E27FC236}">
              <a16:creationId xmlns:a16="http://schemas.microsoft.com/office/drawing/2014/main" id="{00000000-0008-0000-0E00-00007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a:extLst>
            <a:ext uri="{FF2B5EF4-FFF2-40B4-BE49-F238E27FC236}">
              <a16:creationId xmlns:a16="http://schemas.microsoft.com/office/drawing/2014/main" id="{00000000-0008-0000-0E00-00007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a:extLst>
            <a:ext uri="{FF2B5EF4-FFF2-40B4-BE49-F238E27FC236}">
              <a16:creationId xmlns:a16="http://schemas.microsoft.com/office/drawing/2014/main" id="{00000000-0008-0000-0E00-00007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a:extLst>
            <a:ext uri="{FF2B5EF4-FFF2-40B4-BE49-F238E27FC236}">
              <a16:creationId xmlns:a16="http://schemas.microsoft.com/office/drawing/2014/main" id="{00000000-0008-0000-0E00-00007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a:extLst>
            <a:ext uri="{FF2B5EF4-FFF2-40B4-BE49-F238E27FC236}">
              <a16:creationId xmlns:a16="http://schemas.microsoft.com/office/drawing/2014/main" id="{00000000-0008-0000-0E00-00007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a:extLst>
            <a:ext uri="{FF2B5EF4-FFF2-40B4-BE49-F238E27FC236}">
              <a16:creationId xmlns:a16="http://schemas.microsoft.com/office/drawing/2014/main" id="{00000000-0008-0000-0E00-00007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a:extLst>
            <a:ext uri="{FF2B5EF4-FFF2-40B4-BE49-F238E27FC236}">
              <a16:creationId xmlns:a16="http://schemas.microsoft.com/office/drawing/2014/main" id="{00000000-0008-0000-0E00-00007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3" name="テキスト ボックス 132">
          <a:extLst>
            <a:ext uri="{FF2B5EF4-FFF2-40B4-BE49-F238E27FC236}">
              <a16:creationId xmlns:a16="http://schemas.microsoft.com/office/drawing/2014/main" id="{00000000-0008-0000-0E00-000085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a16="http://schemas.microsoft.com/office/drawing/2014/main" id="{00000000-0008-0000-0E00-00009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81643</xdr:rowOff>
    </xdr:from>
    <xdr:to>
      <xdr:col>24</xdr:col>
      <xdr:colOff>62865</xdr:colOff>
      <xdr:row>64</xdr:row>
      <xdr:rowOff>114300</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flipV="1">
          <a:off x="4634865" y="96828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46" name="【橋りょう・トンネル】&#10;有形固定資産減価償却率最小値テキスト">
          <a:extLst>
            <a:ext uri="{FF2B5EF4-FFF2-40B4-BE49-F238E27FC236}">
              <a16:creationId xmlns:a16="http://schemas.microsoft.com/office/drawing/2014/main" id="{00000000-0008-0000-0E00-000092000000}"/>
            </a:ext>
          </a:extLst>
        </xdr:cNvPr>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28320</xdr:rowOff>
    </xdr:from>
    <xdr:ext cx="405111" cy="259045"/>
    <xdr:sp macro="" textlink="">
      <xdr:nvSpPr>
        <xdr:cNvPr id="148" name="【橋りょう・トンネル】&#10;有形固定資産減価償却率最大値テキスト">
          <a:extLst>
            <a:ext uri="{FF2B5EF4-FFF2-40B4-BE49-F238E27FC236}">
              <a16:creationId xmlns:a16="http://schemas.microsoft.com/office/drawing/2014/main" id="{00000000-0008-0000-0E00-000094000000}"/>
            </a:ext>
          </a:extLst>
        </xdr:cNvPr>
        <xdr:cNvSpPr txBox="1"/>
      </xdr:nvSpPr>
      <xdr:spPr>
        <a:xfrm>
          <a:off x="4673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81643</xdr:rowOff>
    </xdr:from>
    <xdr:to>
      <xdr:col>24</xdr:col>
      <xdr:colOff>152400</xdr:colOff>
      <xdr:row>56</xdr:row>
      <xdr:rowOff>81643</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4546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45555</xdr:rowOff>
    </xdr:from>
    <xdr:ext cx="405111" cy="259045"/>
    <xdr:sp macro="" textlink="">
      <xdr:nvSpPr>
        <xdr:cNvPr id="150" name="【橋りょう・トンネル】&#10;有形固定資産減価償却率平均値テキスト">
          <a:extLst>
            <a:ext uri="{FF2B5EF4-FFF2-40B4-BE49-F238E27FC236}">
              <a16:creationId xmlns:a16="http://schemas.microsoft.com/office/drawing/2014/main" id="{00000000-0008-0000-0E00-000096000000}"/>
            </a:ext>
          </a:extLst>
        </xdr:cNvPr>
        <xdr:cNvSpPr txBox="1"/>
      </xdr:nvSpPr>
      <xdr:spPr>
        <a:xfrm>
          <a:off x="4673600" y="1033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22678</xdr:rowOff>
    </xdr:from>
    <xdr:to>
      <xdr:col>24</xdr:col>
      <xdr:colOff>114300</xdr:colOff>
      <xdr:row>61</xdr:row>
      <xdr:rowOff>124278</xdr:rowOff>
    </xdr:to>
    <xdr:sp macro="" textlink="">
      <xdr:nvSpPr>
        <xdr:cNvPr id="151" name="フローチャート: 判断 150">
          <a:extLst>
            <a:ext uri="{FF2B5EF4-FFF2-40B4-BE49-F238E27FC236}">
              <a16:creationId xmlns:a16="http://schemas.microsoft.com/office/drawing/2014/main" id="{00000000-0008-0000-0E00-000097000000}"/>
            </a:ext>
          </a:extLst>
        </xdr:cNvPr>
        <xdr:cNvSpPr/>
      </xdr:nvSpPr>
      <xdr:spPr>
        <a:xfrm>
          <a:off x="4584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146776</xdr:rowOff>
    </xdr:from>
    <xdr:to>
      <xdr:col>20</xdr:col>
      <xdr:colOff>38100</xdr:colOff>
      <xdr:row>62</xdr:row>
      <xdr:rowOff>76926</xdr:rowOff>
    </xdr:to>
    <xdr:sp macro="" textlink="">
      <xdr:nvSpPr>
        <xdr:cNvPr id="152" name="フローチャート: 判断 151">
          <a:extLst>
            <a:ext uri="{FF2B5EF4-FFF2-40B4-BE49-F238E27FC236}">
              <a16:creationId xmlns:a16="http://schemas.microsoft.com/office/drawing/2014/main" id="{00000000-0008-0000-0E00-000098000000}"/>
            </a:ext>
          </a:extLst>
        </xdr:cNvPr>
        <xdr:cNvSpPr/>
      </xdr:nvSpPr>
      <xdr:spPr>
        <a:xfrm>
          <a:off x="3746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122283</xdr:rowOff>
    </xdr:from>
    <xdr:to>
      <xdr:col>15</xdr:col>
      <xdr:colOff>101600</xdr:colOff>
      <xdr:row>63</xdr:row>
      <xdr:rowOff>52433</xdr:rowOff>
    </xdr:to>
    <xdr:sp macro="" textlink="">
      <xdr:nvSpPr>
        <xdr:cNvPr id="153" name="フローチャート: 判断 152">
          <a:extLst>
            <a:ext uri="{FF2B5EF4-FFF2-40B4-BE49-F238E27FC236}">
              <a16:creationId xmlns:a16="http://schemas.microsoft.com/office/drawing/2014/main" id="{00000000-0008-0000-0E00-000099000000}"/>
            </a:ext>
          </a:extLst>
        </xdr:cNvPr>
        <xdr:cNvSpPr/>
      </xdr:nvSpPr>
      <xdr:spPr>
        <a:xfrm>
          <a:off x="2857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59" name="楕円 158">
          <a:extLst>
            <a:ext uri="{FF2B5EF4-FFF2-40B4-BE49-F238E27FC236}">
              <a16:creationId xmlns:a16="http://schemas.microsoft.com/office/drawing/2014/main" id="{00000000-0008-0000-0E00-00009F000000}"/>
            </a:ext>
          </a:extLst>
        </xdr:cNvPr>
        <xdr:cNvSpPr/>
      </xdr:nvSpPr>
      <xdr:spPr>
        <a:xfrm>
          <a:off x="45847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10903</xdr:rowOff>
    </xdr:from>
    <xdr:ext cx="405111" cy="259045"/>
    <xdr:sp macro="" textlink="">
      <xdr:nvSpPr>
        <xdr:cNvPr id="160" name="【橋りょう・トンネル】&#10;有形固定資産減価償却率該当値テキスト">
          <a:extLst>
            <a:ext uri="{FF2B5EF4-FFF2-40B4-BE49-F238E27FC236}">
              <a16:creationId xmlns:a16="http://schemas.microsoft.com/office/drawing/2014/main" id="{00000000-0008-0000-0E00-0000A0000000}"/>
            </a:ext>
          </a:extLst>
        </xdr:cNvPr>
        <xdr:cNvSpPr txBox="1"/>
      </xdr:nvSpPr>
      <xdr:spPr>
        <a:xfrm>
          <a:off x="4673600"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84727</xdr:rowOff>
    </xdr:from>
    <xdr:to>
      <xdr:col>20</xdr:col>
      <xdr:colOff>38100</xdr:colOff>
      <xdr:row>62</xdr:row>
      <xdr:rowOff>14877</xdr:rowOff>
    </xdr:to>
    <xdr:sp macro="" textlink="">
      <xdr:nvSpPr>
        <xdr:cNvPr id="161" name="楕円 160">
          <a:extLst>
            <a:ext uri="{FF2B5EF4-FFF2-40B4-BE49-F238E27FC236}">
              <a16:creationId xmlns:a16="http://schemas.microsoft.com/office/drawing/2014/main" id="{00000000-0008-0000-0E00-0000A1000000}"/>
            </a:ext>
          </a:extLst>
        </xdr:cNvPr>
        <xdr:cNvSpPr/>
      </xdr:nvSpPr>
      <xdr:spPr>
        <a:xfrm>
          <a:off x="3746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83276</xdr:rowOff>
    </xdr:from>
    <xdr:to>
      <xdr:col>24</xdr:col>
      <xdr:colOff>63500</xdr:colOff>
      <xdr:row>61</xdr:row>
      <xdr:rowOff>135527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flipV="1">
          <a:off x="3797300" y="1054172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68053</xdr:rowOff>
    </xdr:from>
    <xdr:ext cx="405111" cy="259045"/>
    <xdr:sp macro="" textlink="">
      <xdr:nvSpPr>
        <xdr:cNvPr id="163" name="n_1aveValue【橋りょう・トンネル】&#10;有形固定資産減価償却率">
          <a:extLst>
            <a:ext uri="{FF2B5EF4-FFF2-40B4-BE49-F238E27FC236}">
              <a16:creationId xmlns:a16="http://schemas.microsoft.com/office/drawing/2014/main" id="{00000000-0008-0000-0E00-0000A3000000}"/>
            </a:ext>
          </a:extLst>
        </xdr:cNvPr>
        <xdr:cNvSpPr txBox="1"/>
      </xdr:nvSpPr>
      <xdr:spPr>
        <a:xfrm>
          <a:off x="35820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68960</xdr:rowOff>
    </xdr:from>
    <xdr:ext cx="405111" cy="259045"/>
    <xdr:sp macro="" textlink="">
      <xdr:nvSpPr>
        <xdr:cNvPr id="164" name="n_2aveValue【橋りょう・トンネル】&#10;有形固定資産減価償却率">
          <a:extLst>
            <a:ext uri="{FF2B5EF4-FFF2-40B4-BE49-F238E27FC236}">
              <a16:creationId xmlns:a16="http://schemas.microsoft.com/office/drawing/2014/main" id="{00000000-0008-0000-0E00-0000A4000000}"/>
            </a:ext>
          </a:extLst>
        </xdr:cNvPr>
        <xdr:cNvSpPr txBox="1"/>
      </xdr:nvSpPr>
      <xdr:spPr>
        <a:xfrm>
          <a:off x="2705744" y="1052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31404</xdr:rowOff>
    </xdr:from>
    <xdr:ext cx="405111" cy="259045"/>
    <xdr:sp macro="" textlink="">
      <xdr:nvSpPr>
        <xdr:cNvPr id="165" name="n_1mainValue【橋りょう・トンネル】&#10;有形固定資産減価償却率">
          <a:extLst>
            <a:ext uri="{FF2B5EF4-FFF2-40B4-BE49-F238E27FC236}">
              <a16:creationId xmlns:a16="http://schemas.microsoft.com/office/drawing/2014/main" id="{00000000-0008-0000-0E00-0000A5000000}"/>
            </a:ext>
          </a:extLst>
        </xdr:cNvPr>
        <xdr:cNvSpPr txBox="1"/>
      </xdr:nvSpPr>
      <xdr:spPr>
        <a:xfrm>
          <a:off x="3582044" y="1031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id="{00000000-0008-0000-0E00-0000A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id="{00000000-0008-0000-0E00-0000A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id="{00000000-0008-0000-0E00-0000A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id="{00000000-0008-0000-0E00-0000A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id="{00000000-0008-0000-0E00-0000A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id="{00000000-0008-0000-0E00-0000A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id="{00000000-0008-0000-0E00-0000A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id="{00000000-0008-0000-0E00-0000A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a:extLst>
            <a:ext uri="{FF2B5EF4-FFF2-40B4-BE49-F238E27FC236}">
              <a16:creationId xmlns:a16="http://schemas.microsoft.com/office/drawing/2014/main" id="{00000000-0008-0000-0E00-0000B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83617</xdr:rowOff>
    </xdr:from>
    <xdr:to>
      <xdr:col>54</xdr:col>
      <xdr:colOff>189865</xdr:colOff>
      <xdr:row>63</xdr:row>
      <xdr:rowOff>149902</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flipV="1">
          <a:off x="10476865" y="9856267"/>
          <a:ext cx="0" cy="1094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153729</xdr:rowOff>
    </xdr:from>
    <xdr:ext cx="469744" cy="259045"/>
    <xdr:sp macro="" textlink="">
      <xdr:nvSpPr>
        <xdr:cNvPr id="188" name="【橋りょう・トンネル】&#10;一人当たり有形固定資産（償却資産）額最小値テキスト">
          <a:extLst>
            <a:ext uri="{FF2B5EF4-FFF2-40B4-BE49-F238E27FC236}">
              <a16:creationId xmlns:a16="http://schemas.microsoft.com/office/drawing/2014/main" id="{00000000-0008-0000-0E00-0000BC000000}"/>
            </a:ext>
          </a:extLst>
        </xdr:cNvPr>
        <xdr:cNvSpPr txBox="1"/>
      </xdr:nvSpPr>
      <xdr:spPr>
        <a:xfrm>
          <a:off x="10515600" y="1095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149902</xdr:rowOff>
    </xdr:from>
    <xdr:to>
      <xdr:col>55</xdr:col>
      <xdr:colOff>88900</xdr:colOff>
      <xdr:row>63</xdr:row>
      <xdr:rowOff>149902</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10388600" y="1095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30294</xdr:rowOff>
    </xdr:from>
    <xdr:ext cx="599010" cy="259045"/>
    <xdr:sp macro="" textlink="">
      <xdr:nvSpPr>
        <xdr:cNvPr id="190" name="【橋りょう・トンネル】&#10;一人当たり有形固定資産（償却資産）額最大値テキスト">
          <a:extLst>
            <a:ext uri="{FF2B5EF4-FFF2-40B4-BE49-F238E27FC236}">
              <a16:creationId xmlns:a16="http://schemas.microsoft.com/office/drawing/2014/main" id="{00000000-0008-0000-0E00-0000BE000000}"/>
            </a:ext>
          </a:extLst>
        </xdr:cNvPr>
        <xdr:cNvSpPr txBox="1"/>
      </xdr:nvSpPr>
      <xdr:spPr>
        <a:xfrm>
          <a:off x="10515600" y="963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83617</xdr:rowOff>
    </xdr:from>
    <xdr:to>
      <xdr:col>55</xdr:col>
      <xdr:colOff>88900</xdr:colOff>
      <xdr:row>57</xdr:row>
      <xdr:rowOff>83617</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10388600" y="98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72048</xdr:rowOff>
    </xdr:from>
    <xdr:ext cx="534377" cy="259045"/>
    <xdr:sp macro="" textlink="">
      <xdr:nvSpPr>
        <xdr:cNvPr id="192" name="【橋りょう・トンネル】&#10;一人当たり有形固定資産（償却資産）額平均値テキスト">
          <a:extLst>
            <a:ext uri="{FF2B5EF4-FFF2-40B4-BE49-F238E27FC236}">
              <a16:creationId xmlns:a16="http://schemas.microsoft.com/office/drawing/2014/main" id="{00000000-0008-0000-0E00-0000C0000000}"/>
            </a:ext>
          </a:extLst>
        </xdr:cNvPr>
        <xdr:cNvSpPr txBox="1"/>
      </xdr:nvSpPr>
      <xdr:spPr>
        <a:xfrm>
          <a:off x="10515600" y="1053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93621</xdr:rowOff>
    </xdr:from>
    <xdr:to>
      <xdr:col>55</xdr:col>
      <xdr:colOff>50800</xdr:colOff>
      <xdr:row>62</xdr:row>
      <xdr:rowOff>23771</xdr:rowOff>
    </xdr:to>
    <xdr:sp macro="" textlink="">
      <xdr:nvSpPr>
        <xdr:cNvPr id="193" name="フローチャート: 判断 192">
          <a:extLst>
            <a:ext uri="{FF2B5EF4-FFF2-40B4-BE49-F238E27FC236}">
              <a16:creationId xmlns:a16="http://schemas.microsoft.com/office/drawing/2014/main" id="{00000000-0008-0000-0E00-0000C1000000}"/>
            </a:ext>
          </a:extLst>
        </xdr:cNvPr>
        <xdr:cNvSpPr/>
      </xdr:nvSpPr>
      <xdr:spPr>
        <a:xfrm>
          <a:off x="10426700" y="10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97813</xdr:rowOff>
    </xdr:from>
    <xdr:to>
      <xdr:col>50</xdr:col>
      <xdr:colOff>165100</xdr:colOff>
      <xdr:row>62</xdr:row>
      <xdr:rowOff>27963</xdr:rowOff>
    </xdr:to>
    <xdr:sp macro="" textlink="">
      <xdr:nvSpPr>
        <xdr:cNvPr id="194" name="フローチャート: 判断 193">
          <a:extLst>
            <a:ext uri="{FF2B5EF4-FFF2-40B4-BE49-F238E27FC236}">
              <a16:creationId xmlns:a16="http://schemas.microsoft.com/office/drawing/2014/main" id="{00000000-0008-0000-0E00-0000C2000000}"/>
            </a:ext>
          </a:extLst>
        </xdr:cNvPr>
        <xdr:cNvSpPr/>
      </xdr:nvSpPr>
      <xdr:spPr>
        <a:xfrm>
          <a:off x="9588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147007</xdr:rowOff>
    </xdr:from>
    <xdr:to>
      <xdr:col>46</xdr:col>
      <xdr:colOff>38100</xdr:colOff>
      <xdr:row>62</xdr:row>
      <xdr:rowOff>77157</xdr:rowOff>
    </xdr:to>
    <xdr:sp macro="" textlink="">
      <xdr:nvSpPr>
        <xdr:cNvPr id="195" name="フローチャート: 判断 194">
          <a:extLst>
            <a:ext uri="{FF2B5EF4-FFF2-40B4-BE49-F238E27FC236}">
              <a16:creationId xmlns:a16="http://schemas.microsoft.com/office/drawing/2014/main" id="{00000000-0008-0000-0E00-0000C3000000}"/>
            </a:ext>
          </a:extLst>
        </xdr:cNvPr>
        <xdr:cNvSpPr/>
      </xdr:nvSpPr>
      <xdr:spPr>
        <a:xfrm>
          <a:off x="8699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67802</xdr:rowOff>
    </xdr:from>
    <xdr:to>
      <xdr:col>55</xdr:col>
      <xdr:colOff>50800</xdr:colOff>
      <xdr:row>61</xdr:row>
      <xdr:rowOff>169402</xdr:rowOff>
    </xdr:to>
    <xdr:sp macro="" textlink="">
      <xdr:nvSpPr>
        <xdr:cNvPr id="201" name="楕円 200">
          <a:extLst>
            <a:ext uri="{FF2B5EF4-FFF2-40B4-BE49-F238E27FC236}">
              <a16:creationId xmlns:a16="http://schemas.microsoft.com/office/drawing/2014/main" id="{00000000-0008-0000-0E00-0000C9000000}"/>
            </a:ext>
          </a:extLst>
        </xdr:cNvPr>
        <xdr:cNvSpPr/>
      </xdr:nvSpPr>
      <xdr:spPr>
        <a:xfrm>
          <a:off x="10426700" y="105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90679</xdr:rowOff>
    </xdr:from>
    <xdr:ext cx="534377" cy="259045"/>
    <xdr:sp macro="" textlink="">
      <xdr:nvSpPr>
        <xdr:cNvPr id="202" name="【橋りょう・トンネル】&#10;一人当たり有形固定資産（償却資産）額該当値テキスト">
          <a:extLst>
            <a:ext uri="{FF2B5EF4-FFF2-40B4-BE49-F238E27FC236}">
              <a16:creationId xmlns:a16="http://schemas.microsoft.com/office/drawing/2014/main" id="{00000000-0008-0000-0E00-0000CA000000}"/>
            </a:ext>
          </a:extLst>
        </xdr:cNvPr>
        <xdr:cNvSpPr txBox="1"/>
      </xdr:nvSpPr>
      <xdr:spPr>
        <a:xfrm>
          <a:off x="10515600" y="1037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67272</xdr:rowOff>
    </xdr:from>
    <xdr:to>
      <xdr:col>50</xdr:col>
      <xdr:colOff>165100</xdr:colOff>
      <xdr:row>61</xdr:row>
      <xdr:rowOff>168872</xdr:rowOff>
    </xdr:to>
    <xdr:sp macro="" textlink="">
      <xdr:nvSpPr>
        <xdr:cNvPr id="203" name="楕円 202">
          <a:extLst>
            <a:ext uri="{FF2B5EF4-FFF2-40B4-BE49-F238E27FC236}">
              <a16:creationId xmlns:a16="http://schemas.microsoft.com/office/drawing/2014/main" id="{00000000-0008-0000-0E00-0000CB000000}"/>
            </a:ext>
          </a:extLst>
        </xdr:cNvPr>
        <xdr:cNvSpPr/>
      </xdr:nvSpPr>
      <xdr:spPr>
        <a:xfrm>
          <a:off x="9588500" y="1052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118072</xdr:rowOff>
    </xdr:from>
    <xdr:to>
      <xdr:col>55</xdr:col>
      <xdr:colOff>0</xdr:colOff>
      <xdr:row>61</xdr:row>
      <xdr:rowOff>118602</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9639300" y="10576522"/>
          <a:ext cx="838200" cy="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19090</xdr:rowOff>
    </xdr:from>
    <xdr:ext cx="534377" cy="259045"/>
    <xdr:sp macro="" textlink="">
      <xdr:nvSpPr>
        <xdr:cNvPr id="205" name="n_1aveValue【橋りょう・トンネル】&#10;一人当たり有形固定資産（償却資産）額">
          <a:extLst>
            <a:ext uri="{FF2B5EF4-FFF2-40B4-BE49-F238E27FC236}">
              <a16:creationId xmlns:a16="http://schemas.microsoft.com/office/drawing/2014/main" id="{00000000-0008-0000-0E00-0000CD000000}"/>
            </a:ext>
          </a:extLst>
        </xdr:cNvPr>
        <xdr:cNvSpPr txBox="1"/>
      </xdr:nvSpPr>
      <xdr:spPr>
        <a:xfrm>
          <a:off x="9359411" y="1064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93684</xdr:rowOff>
    </xdr:from>
    <xdr:ext cx="534377" cy="259045"/>
    <xdr:sp macro="" textlink="">
      <xdr:nvSpPr>
        <xdr:cNvPr id="206" name="n_2aveValue【橋りょう・トンネル】&#10;一人当たり有形固定資産（償却資産）額">
          <a:extLst>
            <a:ext uri="{FF2B5EF4-FFF2-40B4-BE49-F238E27FC236}">
              <a16:creationId xmlns:a16="http://schemas.microsoft.com/office/drawing/2014/main" id="{00000000-0008-0000-0E00-0000CE000000}"/>
            </a:ext>
          </a:extLst>
        </xdr:cNvPr>
        <xdr:cNvSpPr txBox="1"/>
      </xdr:nvSpPr>
      <xdr:spPr>
        <a:xfrm>
          <a:off x="8483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60</xdr:row>
      <xdr:rowOff>13949</xdr:rowOff>
    </xdr:from>
    <xdr:ext cx="534377" cy="259045"/>
    <xdr:sp macro="" textlink="">
      <xdr:nvSpPr>
        <xdr:cNvPr id="207" name="n_1mainValue【橋りょう・トンネル】&#10;一人当たり有形固定資産（償却資産）額">
          <a:extLst>
            <a:ext uri="{FF2B5EF4-FFF2-40B4-BE49-F238E27FC236}">
              <a16:creationId xmlns:a16="http://schemas.microsoft.com/office/drawing/2014/main" id="{00000000-0008-0000-0E00-0000CF000000}"/>
            </a:ext>
          </a:extLst>
        </xdr:cNvPr>
        <xdr:cNvSpPr txBox="1"/>
      </xdr:nvSpPr>
      <xdr:spPr>
        <a:xfrm>
          <a:off x="9359411" y="1030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9" name="【公営住宅】&#10;有形固定資産減価償却率グラフ枠">
          <a:extLst>
            <a:ext uri="{FF2B5EF4-FFF2-40B4-BE49-F238E27FC236}">
              <a16:creationId xmlns:a16="http://schemas.microsoft.com/office/drawing/2014/main" id="{00000000-0008-0000-0E00-0000E5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79248</xdr:rowOff>
    </xdr:from>
    <xdr:to>
      <xdr:col>24</xdr:col>
      <xdr:colOff>62865</xdr:colOff>
      <xdr:row>86</xdr:row>
      <xdr:rowOff>33528</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4634865" y="134523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37355</xdr:rowOff>
    </xdr:from>
    <xdr:ext cx="405111" cy="259045"/>
    <xdr:sp macro="" textlink="">
      <xdr:nvSpPr>
        <xdr:cNvPr id="231" name="【公営住宅】&#10;有形固定資産減価償却率最小値テキスト">
          <a:extLst>
            <a:ext uri="{FF2B5EF4-FFF2-40B4-BE49-F238E27FC236}">
              <a16:creationId xmlns:a16="http://schemas.microsoft.com/office/drawing/2014/main" id="{00000000-0008-0000-0E00-0000E7000000}"/>
            </a:ext>
          </a:extLst>
        </xdr:cNvPr>
        <xdr:cNvSpPr txBox="1"/>
      </xdr:nvSpPr>
      <xdr:spPr>
        <a:xfrm>
          <a:off x="4673600" y="1478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33528</xdr:rowOff>
    </xdr:from>
    <xdr:to>
      <xdr:col>24</xdr:col>
      <xdr:colOff>152400</xdr:colOff>
      <xdr:row>86</xdr:row>
      <xdr:rowOff>33528</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4546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25925</xdr:rowOff>
    </xdr:from>
    <xdr:ext cx="405111" cy="259045"/>
    <xdr:sp macro="" textlink="">
      <xdr:nvSpPr>
        <xdr:cNvPr id="233" name="【公営住宅】&#10;有形固定資産減価償却率最大値テキスト">
          <a:extLst>
            <a:ext uri="{FF2B5EF4-FFF2-40B4-BE49-F238E27FC236}">
              <a16:creationId xmlns:a16="http://schemas.microsoft.com/office/drawing/2014/main" id="{00000000-0008-0000-0E00-0000E9000000}"/>
            </a:ext>
          </a:extLst>
        </xdr:cNvPr>
        <xdr:cNvSpPr txBox="1"/>
      </xdr:nvSpPr>
      <xdr:spPr>
        <a:xfrm>
          <a:off x="4673600" y="1322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79248</xdr:rowOff>
    </xdr:from>
    <xdr:to>
      <xdr:col>24</xdr:col>
      <xdr:colOff>152400</xdr:colOff>
      <xdr:row>78</xdr:row>
      <xdr:rowOff>79248</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4546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2303</xdr:rowOff>
    </xdr:from>
    <xdr:ext cx="405111" cy="259045"/>
    <xdr:sp macro="" textlink="">
      <xdr:nvSpPr>
        <xdr:cNvPr id="235" name="【公営住宅】&#10;有形固定資産減価償却率平均値テキスト">
          <a:extLst>
            <a:ext uri="{FF2B5EF4-FFF2-40B4-BE49-F238E27FC236}">
              <a16:creationId xmlns:a16="http://schemas.microsoft.com/office/drawing/2014/main" id="{00000000-0008-0000-0E00-0000EB000000}"/>
            </a:ext>
          </a:extLst>
        </xdr:cNvPr>
        <xdr:cNvSpPr txBox="1"/>
      </xdr:nvSpPr>
      <xdr:spPr>
        <a:xfrm>
          <a:off x="4673600" y="142326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23876</xdr:rowOff>
    </xdr:from>
    <xdr:to>
      <xdr:col>24</xdr:col>
      <xdr:colOff>114300</xdr:colOff>
      <xdr:row>83</xdr:row>
      <xdr:rowOff>125476</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4584700" y="1425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90170</xdr:rowOff>
    </xdr:from>
    <xdr:to>
      <xdr:col>15</xdr:col>
      <xdr:colOff>101600</xdr:colOff>
      <xdr:row>84</xdr:row>
      <xdr:rowOff>20320</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2857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97028</xdr:rowOff>
    </xdr:from>
    <xdr:to>
      <xdr:col>24</xdr:col>
      <xdr:colOff>114300</xdr:colOff>
      <xdr:row>83</xdr:row>
      <xdr:rowOff>27178</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45847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119905</xdr:rowOff>
    </xdr:from>
    <xdr:ext cx="405111" cy="259045"/>
    <xdr:sp macro="" textlink="">
      <xdr:nvSpPr>
        <xdr:cNvPr id="245" name="【公営住宅】&#10;有形固定資産減価償却率該当値テキスト">
          <a:extLst>
            <a:ext uri="{FF2B5EF4-FFF2-40B4-BE49-F238E27FC236}">
              <a16:creationId xmlns:a16="http://schemas.microsoft.com/office/drawing/2014/main" id="{00000000-0008-0000-0E00-0000F5000000}"/>
            </a:ext>
          </a:extLst>
        </xdr:cNvPr>
        <xdr:cNvSpPr txBox="1"/>
      </xdr:nvSpPr>
      <xdr:spPr>
        <a:xfrm>
          <a:off x="4673600" y="14007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138176</xdr:rowOff>
    </xdr:from>
    <xdr:to>
      <xdr:col>20</xdr:col>
      <xdr:colOff>38100</xdr:colOff>
      <xdr:row>83</xdr:row>
      <xdr:rowOff>68326</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37465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147828</xdr:rowOff>
    </xdr:from>
    <xdr:to>
      <xdr:col>24</xdr:col>
      <xdr:colOff>63500</xdr:colOff>
      <xdr:row>83</xdr:row>
      <xdr:rowOff>17526</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3797300" y="142067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102888</xdr:rowOff>
    </xdr:from>
    <xdr:ext cx="405111" cy="259045"/>
    <xdr:sp macro="" textlink="">
      <xdr:nvSpPr>
        <xdr:cNvPr id="248" name="n_1aveValue【公営住宅】&#10;有形固定資産減価償却率">
          <a:extLst>
            <a:ext uri="{FF2B5EF4-FFF2-40B4-BE49-F238E27FC236}">
              <a16:creationId xmlns:a16="http://schemas.microsoft.com/office/drawing/2014/main" id="{00000000-0008-0000-0E00-0000F8000000}"/>
            </a:ext>
          </a:extLst>
        </xdr:cNvPr>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36847</xdr:rowOff>
    </xdr:from>
    <xdr:ext cx="405111" cy="259045"/>
    <xdr:sp macro="" textlink="">
      <xdr:nvSpPr>
        <xdr:cNvPr id="249" name="n_2aveValue【公営住宅】&#10;有形固定資産減価償却率">
          <a:extLst>
            <a:ext uri="{FF2B5EF4-FFF2-40B4-BE49-F238E27FC236}">
              <a16:creationId xmlns:a16="http://schemas.microsoft.com/office/drawing/2014/main" id="{00000000-0008-0000-0E00-0000F9000000}"/>
            </a:ext>
          </a:extLst>
        </xdr:cNvPr>
        <xdr:cNvSpPr txBox="1"/>
      </xdr:nvSpPr>
      <xdr:spPr>
        <a:xfrm>
          <a:off x="2705744"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84853</xdr:rowOff>
    </xdr:from>
    <xdr:ext cx="405111" cy="259045"/>
    <xdr:sp macro="" textlink="">
      <xdr:nvSpPr>
        <xdr:cNvPr id="250" name="n_1mainValue【公営住宅】&#10;有形固定資産減価償却率">
          <a:extLst>
            <a:ext uri="{FF2B5EF4-FFF2-40B4-BE49-F238E27FC236}">
              <a16:creationId xmlns:a16="http://schemas.microsoft.com/office/drawing/2014/main" id="{00000000-0008-0000-0E00-0000FA000000}"/>
            </a:ext>
          </a:extLst>
        </xdr:cNvPr>
        <xdr:cNvSpPr txBox="1"/>
      </xdr:nvSpPr>
      <xdr:spPr>
        <a:xfrm>
          <a:off x="3582044" y="1397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a:extLst>
            <a:ext uri="{FF2B5EF4-FFF2-40B4-BE49-F238E27FC236}">
              <a16:creationId xmlns:a16="http://schemas.microsoft.com/office/drawing/2014/main" id="{00000000-0008-0000-0E00-00001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109945</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flipV="1">
          <a:off x="10476865" y="13352418"/>
          <a:ext cx="0" cy="150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277" name="【公営住宅】&#10;一人当たり面積最小値テキスト">
          <a:extLst>
            <a:ext uri="{FF2B5EF4-FFF2-40B4-BE49-F238E27FC236}">
              <a16:creationId xmlns:a16="http://schemas.microsoft.com/office/drawing/2014/main" id="{00000000-0008-0000-0E00-000015010000}"/>
            </a:ext>
          </a:extLst>
        </xdr:cNvPr>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279" name="【公営住宅】&#10;一人当たり面積最大値テキスト">
          <a:extLst>
            <a:ext uri="{FF2B5EF4-FFF2-40B4-BE49-F238E27FC236}">
              <a16:creationId xmlns:a16="http://schemas.microsoft.com/office/drawing/2014/main" id="{00000000-0008-0000-0E00-000017010000}"/>
            </a:ext>
          </a:extLst>
        </xdr:cNvPr>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42834</xdr:rowOff>
    </xdr:from>
    <xdr:ext cx="469744" cy="259045"/>
    <xdr:sp macro="" textlink="">
      <xdr:nvSpPr>
        <xdr:cNvPr id="281" name="【公営住宅】&#10;一人当たり面積平均値テキスト">
          <a:extLst>
            <a:ext uri="{FF2B5EF4-FFF2-40B4-BE49-F238E27FC236}">
              <a16:creationId xmlns:a16="http://schemas.microsoft.com/office/drawing/2014/main" id="{00000000-0008-0000-0E00-000019010000}"/>
            </a:ext>
          </a:extLst>
        </xdr:cNvPr>
        <xdr:cNvSpPr txBox="1"/>
      </xdr:nvSpPr>
      <xdr:spPr>
        <a:xfrm>
          <a:off x="10515600" y="1410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19957</xdr:rowOff>
    </xdr:from>
    <xdr:to>
      <xdr:col>55</xdr:col>
      <xdr:colOff>50800</xdr:colOff>
      <xdr:row>83</xdr:row>
      <xdr:rowOff>121557</xdr:rowOff>
    </xdr:to>
    <xdr:sp macro="" textlink="">
      <xdr:nvSpPr>
        <xdr:cNvPr id="282" name="フローチャート: 判断 281">
          <a:extLst>
            <a:ext uri="{FF2B5EF4-FFF2-40B4-BE49-F238E27FC236}">
              <a16:creationId xmlns:a16="http://schemas.microsoft.com/office/drawing/2014/main" id="{00000000-0008-0000-0E00-00001A010000}"/>
            </a:ext>
          </a:extLst>
        </xdr:cNvPr>
        <xdr:cNvSpPr/>
      </xdr:nvSpPr>
      <xdr:spPr>
        <a:xfrm>
          <a:off x="104267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168548</xdr:rowOff>
    </xdr:from>
    <xdr:to>
      <xdr:col>50</xdr:col>
      <xdr:colOff>165100</xdr:colOff>
      <xdr:row>83</xdr:row>
      <xdr:rowOff>98698</xdr:rowOff>
    </xdr:to>
    <xdr:sp macro="" textlink="">
      <xdr:nvSpPr>
        <xdr:cNvPr id="283" name="フローチャート: 判断 282">
          <a:extLst>
            <a:ext uri="{FF2B5EF4-FFF2-40B4-BE49-F238E27FC236}">
              <a16:creationId xmlns:a16="http://schemas.microsoft.com/office/drawing/2014/main" id="{00000000-0008-0000-0E00-00001B010000}"/>
            </a:ext>
          </a:extLst>
        </xdr:cNvPr>
        <xdr:cNvSpPr/>
      </xdr:nvSpPr>
      <xdr:spPr>
        <a:xfrm>
          <a:off x="9588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284" name="フローチャート: 判断 283">
          <a:extLst>
            <a:ext uri="{FF2B5EF4-FFF2-40B4-BE49-F238E27FC236}">
              <a16:creationId xmlns:a16="http://schemas.microsoft.com/office/drawing/2014/main" id="{00000000-0008-0000-0E00-00001C010000}"/>
            </a:ext>
          </a:extLst>
        </xdr:cNvPr>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33020</xdr:rowOff>
    </xdr:from>
    <xdr:to>
      <xdr:col>55</xdr:col>
      <xdr:colOff>50800</xdr:colOff>
      <xdr:row>83</xdr:row>
      <xdr:rowOff>134620</xdr:rowOff>
    </xdr:to>
    <xdr:sp macro="" textlink="">
      <xdr:nvSpPr>
        <xdr:cNvPr id="290" name="楕円 289">
          <a:extLst>
            <a:ext uri="{FF2B5EF4-FFF2-40B4-BE49-F238E27FC236}">
              <a16:creationId xmlns:a16="http://schemas.microsoft.com/office/drawing/2014/main" id="{00000000-0008-0000-0E00-000022010000}"/>
            </a:ext>
          </a:extLst>
        </xdr:cNvPr>
        <xdr:cNvSpPr/>
      </xdr:nvSpPr>
      <xdr:spPr>
        <a:xfrm>
          <a:off x="104267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11447</xdr:rowOff>
    </xdr:from>
    <xdr:ext cx="469744" cy="259045"/>
    <xdr:sp macro="" textlink="">
      <xdr:nvSpPr>
        <xdr:cNvPr id="291" name="【公営住宅】&#10;一人当たり面積該当値テキスト">
          <a:extLst>
            <a:ext uri="{FF2B5EF4-FFF2-40B4-BE49-F238E27FC236}">
              <a16:creationId xmlns:a16="http://schemas.microsoft.com/office/drawing/2014/main" id="{00000000-0008-0000-0E00-000023010000}"/>
            </a:ext>
          </a:extLst>
        </xdr:cNvPr>
        <xdr:cNvSpPr txBox="1"/>
      </xdr:nvSpPr>
      <xdr:spPr>
        <a:xfrm>
          <a:off x="10515600" y="1424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33020</xdr:rowOff>
    </xdr:from>
    <xdr:to>
      <xdr:col>50</xdr:col>
      <xdr:colOff>165100</xdr:colOff>
      <xdr:row>83</xdr:row>
      <xdr:rowOff>134620</xdr:rowOff>
    </xdr:to>
    <xdr:sp macro="" textlink="">
      <xdr:nvSpPr>
        <xdr:cNvPr id="292" name="楕円 291">
          <a:extLst>
            <a:ext uri="{FF2B5EF4-FFF2-40B4-BE49-F238E27FC236}">
              <a16:creationId xmlns:a16="http://schemas.microsoft.com/office/drawing/2014/main" id="{00000000-0008-0000-0E00-000024010000}"/>
            </a:ext>
          </a:extLst>
        </xdr:cNvPr>
        <xdr:cNvSpPr/>
      </xdr:nvSpPr>
      <xdr:spPr>
        <a:xfrm>
          <a:off x="9588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83820</xdr:rowOff>
    </xdr:from>
    <xdr:to>
      <xdr:col>55</xdr:col>
      <xdr:colOff>0</xdr:colOff>
      <xdr:row>83</xdr:row>
      <xdr:rowOff>83820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9639300" y="14314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115225</xdr:rowOff>
    </xdr:from>
    <xdr:ext cx="469744" cy="259045"/>
    <xdr:sp macro="" textlink="">
      <xdr:nvSpPr>
        <xdr:cNvPr id="294" name="n_1aveValue【公営住宅】&#10;一人当たり面積">
          <a:extLst>
            <a:ext uri="{FF2B5EF4-FFF2-40B4-BE49-F238E27FC236}">
              <a16:creationId xmlns:a16="http://schemas.microsoft.com/office/drawing/2014/main" id="{00000000-0008-0000-0E00-000026010000}"/>
            </a:ext>
          </a:extLst>
        </xdr:cNvPr>
        <xdr:cNvSpPr txBox="1"/>
      </xdr:nvSpPr>
      <xdr:spPr>
        <a:xfrm>
          <a:off x="93917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295" name="n_2aveValue【公営住宅】&#10;一人当たり面積">
          <a:extLst>
            <a:ext uri="{FF2B5EF4-FFF2-40B4-BE49-F238E27FC236}">
              <a16:creationId xmlns:a16="http://schemas.microsoft.com/office/drawing/2014/main" id="{00000000-0008-0000-0E00-000027010000}"/>
            </a:ext>
          </a:extLst>
        </xdr:cNvPr>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125747</xdr:rowOff>
    </xdr:from>
    <xdr:ext cx="469744" cy="259045"/>
    <xdr:sp macro="" textlink="">
      <xdr:nvSpPr>
        <xdr:cNvPr id="296" name="n_1mainValue【公営住宅】&#10;一人当たり面積">
          <a:extLst>
            <a:ext uri="{FF2B5EF4-FFF2-40B4-BE49-F238E27FC236}">
              <a16:creationId xmlns:a16="http://schemas.microsoft.com/office/drawing/2014/main" id="{00000000-0008-0000-0E00-000028010000}"/>
            </a:ext>
          </a:extLst>
        </xdr:cNvPr>
        <xdr:cNvSpPr txBox="1"/>
      </xdr:nvSpPr>
      <xdr:spPr>
        <a:xfrm>
          <a:off x="9391727"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a:extLst>
            <a:ext uri="{FF2B5EF4-FFF2-40B4-BE49-F238E27FC236}">
              <a16:creationId xmlns:a16="http://schemas.microsoft.com/office/drawing/2014/main" id="{00000000-0008-0000-0E00-00005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164782</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flipV="1">
          <a:off x="16318864" y="5808345"/>
          <a:ext cx="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168609</xdr:rowOff>
    </xdr:from>
    <xdr:ext cx="405111" cy="259045"/>
    <xdr:sp macro="" textlink="">
      <xdr:nvSpPr>
        <xdr:cNvPr id="342" name="【認定こども園・幼稚園・保育所】&#10;有形固定資産減価償却率最小値テキスト">
          <a:extLst>
            <a:ext uri="{FF2B5EF4-FFF2-40B4-BE49-F238E27FC236}">
              <a16:creationId xmlns:a16="http://schemas.microsoft.com/office/drawing/2014/main" id="{00000000-0008-0000-0E00-000056010000}"/>
            </a:ext>
          </a:extLst>
        </xdr:cNvPr>
        <xdr:cNvSpPr txBox="1"/>
      </xdr:nvSpPr>
      <xdr:spPr>
        <a:xfrm>
          <a:off x="16357600" y="719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164782</xdr:rowOff>
    </xdr:from>
    <xdr:to>
      <xdr:col>86</xdr:col>
      <xdr:colOff>25400</xdr:colOff>
      <xdr:row>41</xdr:row>
      <xdr:rowOff>164782</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6230600" y="719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344" name="【認定こども園・幼稚園・保育所】&#10;有形固定資産減価償却率最大値テキスト">
          <a:extLst>
            <a:ext uri="{FF2B5EF4-FFF2-40B4-BE49-F238E27FC236}">
              <a16:creationId xmlns:a16="http://schemas.microsoft.com/office/drawing/2014/main" id="{00000000-0008-0000-0E00-000058010000}"/>
            </a:ext>
          </a:extLst>
        </xdr:cNvPr>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346" name="【認定こども園・幼稚園・保育所】&#10;有形固定資産減価償却率平均値テキスト">
          <a:extLst>
            <a:ext uri="{FF2B5EF4-FFF2-40B4-BE49-F238E27FC236}">
              <a16:creationId xmlns:a16="http://schemas.microsoft.com/office/drawing/2014/main" id="{00000000-0008-0000-0E00-00005A010000}"/>
            </a:ext>
          </a:extLst>
        </xdr:cNvPr>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119697</xdr:rowOff>
    </xdr:from>
    <xdr:to>
      <xdr:col>81</xdr:col>
      <xdr:colOff>101600</xdr:colOff>
      <xdr:row>38</xdr:row>
      <xdr:rowOff>49847</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15430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xdr:rowOff>
    </xdr:from>
    <xdr:to>
      <xdr:col>76</xdr:col>
      <xdr:colOff>165100</xdr:colOff>
      <xdr:row>38</xdr:row>
      <xdr:rowOff>106997</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4541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79692</xdr:rowOff>
    </xdr:from>
    <xdr:to>
      <xdr:col>85</xdr:col>
      <xdr:colOff>177800</xdr:colOff>
      <xdr:row>38</xdr:row>
      <xdr:rowOff>9843</xdr:rowOff>
    </xdr:to>
    <xdr:sp macro="" textlink="">
      <xdr:nvSpPr>
        <xdr:cNvPr id="355" name="楕円 354">
          <a:extLst>
            <a:ext uri="{FF2B5EF4-FFF2-40B4-BE49-F238E27FC236}">
              <a16:creationId xmlns:a16="http://schemas.microsoft.com/office/drawing/2014/main" id="{00000000-0008-0000-0E00-000063010000}"/>
            </a:ext>
          </a:extLst>
        </xdr:cNvPr>
        <xdr:cNvSpPr/>
      </xdr:nvSpPr>
      <xdr:spPr>
        <a:xfrm>
          <a:off x="16268700" y="64233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102569</xdr:rowOff>
    </xdr:from>
    <xdr:ext cx="405111" cy="259045"/>
    <xdr:sp macro="" textlink="">
      <xdr:nvSpPr>
        <xdr:cNvPr id="356" name="【認定こども園・幼稚園・保育所】&#10;有形固定資産減価償却率該当値テキスト">
          <a:extLst>
            <a:ext uri="{FF2B5EF4-FFF2-40B4-BE49-F238E27FC236}">
              <a16:creationId xmlns:a16="http://schemas.microsoft.com/office/drawing/2014/main" id="{00000000-0008-0000-0E00-000064010000}"/>
            </a:ext>
          </a:extLst>
        </xdr:cNvPr>
        <xdr:cNvSpPr txBox="1"/>
      </xdr:nvSpPr>
      <xdr:spPr>
        <a:xfrm>
          <a:off x="16357600" y="6274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131128</xdr:rowOff>
    </xdr:from>
    <xdr:to>
      <xdr:col>81</xdr:col>
      <xdr:colOff>101600</xdr:colOff>
      <xdr:row>38</xdr:row>
      <xdr:rowOff>61278</xdr:rowOff>
    </xdr:to>
    <xdr:sp macro="" textlink="">
      <xdr:nvSpPr>
        <xdr:cNvPr id="357" name="楕円 356">
          <a:extLst>
            <a:ext uri="{FF2B5EF4-FFF2-40B4-BE49-F238E27FC236}">
              <a16:creationId xmlns:a16="http://schemas.microsoft.com/office/drawing/2014/main" id="{00000000-0008-0000-0E00-000065010000}"/>
            </a:ext>
          </a:extLst>
        </xdr:cNvPr>
        <xdr:cNvSpPr/>
      </xdr:nvSpPr>
      <xdr:spPr>
        <a:xfrm>
          <a:off x="15430500" y="647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130492</xdr:rowOff>
    </xdr:from>
    <xdr:to>
      <xdr:col>85</xdr:col>
      <xdr:colOff>127000</xdr:colOff>
      <xdr:row>38</xdr:row>
      <xdr:rowOff>10478</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flipV="1">
          <a:off x="15481300" y="6474142"/>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66374</xdr:rowOff>
    </xdr:from>
    <xdr:ext cx="405111" cy="259045"/>
    <xdr:sp macro="" textlink="">
      <xdr:nvSpPr>
        <xdr:cNvPr id="359" name="n_1aveValue【認定こども園・幼稚園・保育所】&#10;有形固定資産減価償却率">
          <a:extLst>
            <a:ext uri="{FF2B5EF4-FFF2-40B4-BE49-F238E27FC236}">
              <a16:creationId xmlns:a16="http://schemas.microsoft.com/office/drawing/2014/main" id="{00000000-0008-0000-0E00-000067010000}"/>
            </a:ext>
          </a:extLst>
        </xdr:cNvPr>
        <xdr:cNvSpPr txBox="1"/>
      </xdr:nvSpPr>
      <xdr:spPr>
        <a:xfrm>
          <a:off x="15266044" y="6238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123524</xdr:rowOff>
    </xdr:from>
    <xdr:ext cx="405111" cy="259045"/>
    <xdr:sp macro="" textlink="">
      <xdr:nvSpPr>
        <xdr:cNvPr id="360" name="n_2aveValue【認定こども園・幼稚園・保育所】&#10;有形固定資産減価償却率">
          <a:extLst>
            <a:ext uri="{FF2B5EF4-FFF2-40B4-BE49-F238E27FC236}">
              <a16:creationId xmlns:a16="http://schemas.microsoft.com/office/drawing/2014/main" id="{00000000-0008-0000-0E00-000068010000}"/>
            </a:ext>
          </a:extLst>
        </xdr:cNvPr>
        <xdr:cNvSpPr txBox="1"/>
      </xdr:nvSpPr>
      <xdr:spPr>
        <a:xfrm>
          <a:off x="14389744" y="629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52405</xdr:rowOff>
    </xdr:from>
    <xdr:ext cx="405111" cy="259045"/>
    <xdr:sp macro="" textlink="">
      <xdr:nvSpPr>
        <xdr:cNvPr id="361" name="n_1mainValue【認定こども園・幼稚園・保育所】&#10;有形固定資産減価償却率">
          <a:extLst>
            <a:ext uri="{FF2B5EF4-FFF2-40B4-BE49-F238E27FC236}">
              <a16:creationId xmlns:a16="http://schemas.microsoft.com/office/drawing/2014/main" id="{00000000-0008-0000-0E00-000069010000}"/>
            </a:ext>
          </a:extLst>
        </xdr:cNvPr>
        <xdr:cNvSpPr txBox="1"/>
      </xdr:nvSpPr>
      <xdr:spPr>
        <a:xfrm>
          <a:off x="15266044" y="6567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a:extLst>
            <a:ext uri="{FF2B5EF4-FFF2-40B4-BE49-F238E27FC236}">
              <a16:creationId xmlns:a16="http://schemas.microsoft.com/office/drawing/2014/main" id="{00000000-0008-0000-0E00-00008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118110</xdr:rowOff>
    </xdr:from>
    <xdr:to>
      <xdr:col>116</xdr:col>
      <xdr:colOff>62864</xdr:colOff>
      <xdr:row>41</xdr:row>
      <xdr:rowOff>87630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flipV="1">
          <a:off x="22160864" y="57759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386" name="【認定こども園・幼稚園・保育所】&#10;一人当たり面積最小値テキスト">
          <a:extLst>
            <a:ext uri="{FF2B5EF4-FFF2-40B4-BE49-F238E27FC236}">
              <a16:creationId xmlns:a16="http://schemas.microsoft.com/office/drawing/2014/main" id="{00000000-0008-0000-0E00-000082010000}"/>
            </a:ext>
          </a:extLst>
        </xdr:cNvPr>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64787</xdr:rowOff>
    </xdr:from>
    <xdr:ext cx="469744" cy="259045"/>
    <xdr:sp macro="" textlink="">
      <xdr:nvSpPr>
        <xdr:cNvPr id="388" name="【認定こども園・幼稚園・保育所】&#10;一人当たり面積最大値テキスト">
          <a:extLst>
            <a:ext uri="{FF2B5EF4-FFF2-40B4-BE49-F238E27FC236}">
              <a16:creationId xmlns:a16="http://schemas.microsoft.com/office/drawing/2014/main" id="{00000000-0008-0000-0E00-000084010000}"/>
            </a:ext>
          </a:extLst>
        </xdr:cNvPr>
        <xdr:cNvSpPr txBox="1"/>
      </xdr:nvSpPr>
      <xdr:spPr>
        <a:xfrm>
          <a:off x="22199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118110</xdr:rowOff>
    </xdr:from>
    <xdr:to>
      <xdr:col>116</xdr:col>
      <xdr:colOff>152400</xdr:colOff>
      <xdr:row>33</xdr:row>
      <xdr:rowOff>118110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22072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63517</xdr:rowOff>
    </xdr:from>
    <xdr:ext cx="469744" cy="259045"/>
    <xdr:sp macro="" textlink="">
      <xdr:nvSpPr>
        <xdr:cNvPr id="390" name="【認定こども園・幼稚園・保育所】&#10;一人当たり面積平均値テキスト">
          <a:extLst>
            <a:ext uri="{FF2B5EF4-FFF2-40B4-BE49-F238E27FC236}">
              <a16:creationId xmlns:a16="http://schemas.microsoft.com/office/drawing/2014/main" id="{00000000-0008-0000-0E00-000086010000}"/>
            </a:ext>
          </a:extLst>
        </xdr:cNvPr>
        <xdr:cNvSpPr txBox="1"/>
      </xdr:nvSpPr>
      <xdr:spPr>
        <a:xfrm>
          <a:off x="22199600" y="6407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40640</xdr:rowOff>
    </xdr:from>
    <xdr:to>
      <xdr:col>116</xdr:col>
      <xdr:colOff>114300</xdr:colOff>
      <xdr:row>38</xdr:row>
      <xdr:rowOff>142240</xdr:rowOff>
    </xdr:to>
    <xdr:sp macro="" textlink="">
      <xdr:nvSpPr>
        <xdr:cNvPr id="391" name="フローチャート: 判断 390">
          <a:extLst>
            <a:ext uri="{FF2B5EF4-FFF2-40B4-BE49-F238E27FC236}">
              <a16:creationId xmlns:a16="http://schemas.microsoft.com/office/drawing/2014/main" id="{00000000-0008-0000-0E00-000087010000}"/>
            </a:ext>
          </a:extLst>
        </xdr:cNvPr>
        <xdr:cNvSpPr/>
      </xdr:nvSpPr>
      <xdr:spPr>
        <a:xfrm>
          <a:off x="221107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55880</xdr:rowOff>
    </xdr:from>
    <xdr:to>
      <xdr:col>112</xdr:col>
      <xdr:colOff>38100</xdr:colOff>
      <xdr:row>38</xdr:row>
      <xdr:rowOff>157480</xdr:rowOff>
    </xdr:to>
    <xdr:sp macro="" textlink="">
      <xdr:nvSpPr>
        <xdr:cNvPr id="392" name="フローチャート: 判断 391">
          <a:extLst>
            <a:ext uri="{FF2B5EF4-FFF2-40B4-BE49-F238E27FC236}">
              <a16:creationId xmlns:a16="http://schemas.microsoft.com/office/drawing/2014/main" id="{00000000-0008-0000-0E00-000088010000}"/>
            </a:ext>
          </a:extLst>
        </xdr:cNvPr>
        <xdr:cNvSpPr/>
      </xdr:nvSpPr>
      <xdr:spPr>
        <a:xfrm>
          <a:off x="21272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xdr:rowOff>
    </xdr:from>
    <xdr:to>
      <xdr:col>107</xdr:col>
      <xdr:colOff>101600</xdr:colOff>
      <xdr:row>38</xdr:row>
      <xdr:rowOff>111760</xdr:rowOff>
    </xdr:to>
    <xdr:sp macro="" textlink="">
      <xdr:nvSpPr>
        <xdr:cNvPr id="393" name="フローチャート: 判断 392">
          <a:extLst>
            <a:ext uri="{FF2B5EF4-FFF2-40B4-BE49-F238E27FC236}">
              <a16:creationId xmlns:a16="http://schemas.microsoft.com/office/drawing/2014/main" id="{00000000-0008-0000-0E00-000089010000}"/>
            </a:ext>
          </a:extLst>
        </xdr:cNvPr>
        <xdr:cNvSpPr/>
      </xdr:nvSpPr>
      <xdr:spPr>
        <a:xfrm>
          <a:off x="20383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6350</xdr:rowOff>
    </xdr:from>
    <xdr:to>
      <xdr:col>116</xdr:col>
      <xdr:colOff>114300</xdr:colOff>
      <xdr:row>39</xdr:row>
      <xdr:rowOff>107950</xdr:rowOff>
    </xdr:to>
    <xdr:sp macro="" textlink="">
      <xdr:nvSpPr>
        <xdr:cNvPr id="399" name="楕円 398">
          <a:extLst>
            <a:ext uri="{FF2B5EF4-FFF2-40B4-BE49-F238E27FC236}">
              <a16:creationId xmlns:a16="http://schemas.microsoft.com/office/drawing/2014/main" id="{00000000-0008-0000-0E00-00008F010000}"/>
            </a:ext>
          </a:extLst>
        </xdr:cNvPr>
        <xdr:cNvSpPr/>
      </xdr:nvSpPr>
      <xdr:spPr>
        <a:xfrm>
          <a:off x="22110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156227</xdr:rowOff>
    </xdr:from>
    <xdr:ext cx="469744" cy="259045"/>
    <xdr:sp macro="" textlink="">
      <xdr:nvSpPr>
        <xdr:cNvPr id="400" name="【認定こども園・幼稚園・保育所】&#10;一人当たり面積該当値テキスト">
          <a:extLst>
            <a:ext uri="{FF2B5EF4-FFF2-40B4-BE49-F238E27FC236}">
              <a16:creationId xmlns:a16="http://schemas.microsoft.com/office/drawing/2014/main" id="{00000000-0008-0000-0E00-000090010000}"/>
            </a:ext>
          </a:extLst>
        </xdr:cNvPr>
        <xdr:cNvSpPr txBox="1"/>
      </xdr:nvSpPr>
      <xdr:spPr>
        <a:xfrm>
          <a:off x="22199600"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6350</xdr:rowOff>
    </xdr:from>
    <xdr:to>
      <xdr:col>112</xdr:col>
      <xdr:colOff>38100</xdr:colOff>
      <xdr:row>39</xdr:row>
      <xdr:rowOff>107950</xdr:rowOff>
    </xdr:to>
    <xdr:sp macro="" textlink="">
      <xdr:nvSpPr>
        <xdr:cNvPr id="401" name="楕円 400">
          <a:extLst>
            <a:ext uri="{FF2B5EF4-FFF2-40B4-BE49-F238E27FC236}">
              <a16:creationId xmlns:a16="http://schemas.microsoft.com/office/drawing/2014/main" id="{00000000-0008-0000-0E00-000091010000}"/>
            </a:ext>
          </a:extLst>
        </xdr:cNvPr>
        <xdr:cNvSpPr/>
      </xdr:nvSpPr>
      <xdr:spPr>
        <a:xfrm>
          <a:off x="21272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57150</xdr:rowOff>
    </xdr:from>
    <xdr:to>
      <xdr:col>116</xdr:col>
      <xdr:colOff>63500</xdr:colOff>
      <xdr:row>39</xdr:row>
      <xdr:rowOff>57150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213233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2557</xdr:rowOff>
    </xdr:from>
    <xdr:ext cx="469744" cy="259045"/>
    <xdr:sp macro="" textlink="">
      <xdr:nvSpPr>
        <xdr:cNvPr id="403" name="n_1aveValue【認定こども園・幼稚園・保育所】&#10;一人当たり面積">
          <a:extLst>
            <a:ext uri="{FF2B5EF4-FFF2-40B4-BE49-F238E27FC236}">
              <a16:creationId xmlns:a16="http://schemas.microsoft.com/office/drawing/2014/main" id="{00000000-0008-0000-0E00-000093010000}"/>
            </a:ext>
          </a:extLst>
        </xdr:cNvPr>
        <xdr:cNvSpPr txBox="1"/>
      </xdr:nvSpPr>
      <xdr:spPr>
        <a:xfrm>
          <a:off x="210757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128287</xdr:rowOff>
    </xdr:from>
    <xdr:ext cx="469744" cy="259045"/>
    <xdr:sp macro="" textlink="">
      <xdr:nvSpPr>
        <xdr:cNvPr id="404" name="n_2aveValue【認定こども園・幼稚園・保育所】&#10;一人当たり面積">
          <a:extLst>
            <a:ext uri="{FF2B5EF4-FFF2-40B4-BE49-F238E27FC236}">
              <a16:creationId xmlns:a16="http://schemas.microsoft.com/office/drawing/2014/main" id="{00000000-0008-0000-0E00-000094010000}"/>
            </a:ext>
          </a:extLst>
        </xdr:cNvPr>
        <xdr:cNvSpPr txBox="1"/>
      </xdr:nvSpPr>
      <xdr:spPr>
        <a:xfrm>
          <a:off x="201994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99077</xdr:rowOff>
    </xdr:from>
    <xdr:ext cx="469744" cy="259045"/>
    <xdr:sp macro="" textlink="">
      <xdr:nvSpPr>
        <xdr:cNvPr id="405" name="n_1mainValue【認定こども園・幼稚園・保育所】&#10;一人当たり面積">
          <a:extLst>
            <a:ext uri="{FF2B5EF4-FFF2-40B4-BE49-F238E27FC236}">
              <a16:creationId xmlns:a16="http://schemas.microsoft.com/office/drawing/2014/main" id="{00000000-0008-0000-0E00-000095010000}"/>
            </a:ext>
          </a:extLst>
        </xdr:cNvPr>
        <xdr:cNvSpPr txBox="1"/>
      </xdr:nvSpPr>
      <xdr:spPr>
        <a:xfrm>
          <a:off x="21075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学校施設】&#10;有形固定資産減価償却率グラフ枠">
          <a:extLst>
            <a:ext uri="{FF2B5EF4-FFF2-40B4-BE49-F238E27FC236}">
              <a16:creationId xmlns:a16="http://schemas.microsoft.com/office/drawing/2014/main" id="{00000000-0008-0000-0E00-0000A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63</xdr:row>
      <xdr:rowOff>87630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flipV="1">
          <a:off x="16318864" y="94945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431" name="【学校施設】&#10;有形固定資産減価償却率最小値テキスト">
          <a:extLst>
            <a:ext uri="{FF2B5EF4-FFF2-40B4-BE49-F238E27FC236}">
              <a16:creationId xmlns:a16="http://schemas.microsoft.com/office/drawing/2014/main" id="{00000000-0008-0000-0E00-0000AF010000}"/>
            </a:ext>
          </a:extLst>
        </xdr:cNvPr>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33" name="【学校施設】&#10;有形固定資産減価償却率最大値テキスト">
          <a:extLst>
            <a:ext uri="{FF2B5EF4-FFF2-40B4-BE49-F238E27FC236}">
              <a16:creationId xmlns:a16="http://schemas.microsoft.com/office/drawing/2014/main" id="{00000000-0008-0000-0E00-0000B1010000}"/>
            </a:ext>
          </a:extLst>
        </xdr:cNvPr>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38117</xdr:rowOff>
    </xdr:from>
    <xdr:ext cx="405111" cy="259045"/>
    <xdr:sp macro="" textlink="">
      <xdr:nvSpPr>
        <xdr:cNvPr id="435" name="【学校施設】&#10;有形固定資産減価償却率平均値テキスト">
          <a:extLst>
            <a:ext uri="{FF2B5EF4-FFF2-40B4-BE49-F238E27FC236}">
              <a16:creationId xmlns:a16="http://schemas.microsoft.com/office/drawing/2014/main" id="{00000000-0008-0000-0E00-0000B3010000}"/>
            </a:ext>
          </a:extLst>
        </xdr:cNvPr>
        <xdr:cNvSpPr txBox="1"/>
      </xdr:nvSpPr>
      <xdr:spPr>
        <a:xfrm>
          <a:off x="16357600" y="1015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436" name="フローチャート: 判断 435">
          <a:extLst>
            <a:ext uri="{FF2B5EF4-FFF2-40B4-BE49-F238E27FC236}">
              <a16:creationId xmlns:a16="http://schemas.microsoft.com/office/drawing/2014/main" id="{00000000-0008-0000-0E00-0000B4010000}"/>
            </a:ext>
          </a:extLst>
        </xdr:cNvPr>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437" name="フローチャート: 判断 436">
          <a:extLst>
            <a:ext uri="{FF2B5EF4-FFF2-40B4-BE49-F238E27FC236}">
              <a16:creationId xmlns:a16="http://schemas.microsoft.com/office/drawing/2014/main" id="{00000000-0008-0000-0E00-0000B5010000}"/>
            </a:ext>
          </a:extLst>
        </xdr:cNvPr>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90170</xdr:rowOff>
    </xdr:from>
    <xdr:to>
      <xdr:col>76</xdr:col>
      <xdr:colOff>165100</xdr:colOff>
      <xdr:row>60</xdr:row>
      <xdr:rowOff>20320</xdr:rowOff>
    </xdr:to>
    <xdr:sp macro="" textlink="">
      <xdr:nvSpPr>
        <xdr:cNvPr id="438" name="フローチャート: 判断 437">
          <a:extLst>
            <a:ext uri="{FF2B5EF4-FFF2-40B4-BE49-F238E27FC236}">
              <a16:creationId xmlns:a16="http://schemas.microsoft.com/office/drawing/2014/main" id="{00000000-0008-0000-0E00-0000B6010000}"/>
            </a:ext>
          </a:extLst>
        </xdr:cNvPr>
        <xdr:cNvSpPr/>
      </xdr:nvSpPr>
      <xdr:spPr>
        <a:xfrm>
          <a:off x="14541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444" name="楕円 443">
          <a:extLst>
            <a:ext uri="{FF2B5EF4-FFF2-40B4-BE49-F238E27FC236}">
              <a16:creationId xmlns:a16="http://schemas.microsoft.com/office/drawing/2014/main" id="{00000000-0008-0000-0E00-0000BC010000}"/>
            </a:ext>
          </a:extLst>
        </xdr:cNvPr>
        <xdr:cNvSpPr/>
      </xdr:nvSpPr>
      <xdr:spPr>
        <a:xfrm>
          <a:off x="162687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97807</xdr:rowOff>
    </xdr:from>
    <xdr:ext cx="405111" cy="259045"/>
    <xdr:sp macro="" textlink="">
      <xdr:nvSpPr>
        <xdr:cNvPr id="445" name="【学校施設】&#10;有形固定資産減価償却率該当値テキスト">
          <a:extLst>
            <a:ext uri="{FF2B5EF4-FFF2-40B4-BE49-F238E27FC236}">
              <a16:creationId xmlns:a16="http://schemas.microsoft.com/office/drawing/2014/main" id="{00000000-0008-0000-0E00-0000BD010000}"/>
            </a:ext>
          </a:extLst>
        </xdr:cNvPr>
        <xdr:cNvSpPr txBox="1"/>
      </xdr:nvSpPr>
      <xdr:spPr>
        <a:xfrm>
          <a:off x="16357600"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135890</xdr:rowOff>
    </xdr:from>
    <xdr:to>
      <xdr:col>81</xdr:col>
      <xdr:colOff>101600</xdr:colOff>
      <xdr:row>59</xdr:row>
      <xdr:rowOff>66040</xdr:rowOff>
    </xdr:to>
    <xdr:sp macro="" textlink="">
      <xdr:nvSpPr>
        <xdr:cNvPr id="446" name="楕円 445">
          <a:extLst>
            <a:ext uri="{FF2B5EF4-FFF2-40B4-BE49-F238E27FC236}">
              <a16:creationId xmlns:a16="http://schemas.microsoft.com/office/drawing/2014/main" id="{00000000-0008-0000-0E00-0000BE010000}"/>
            </a:ext>
          </a:extLst>
        </xdr:cNvPr>
        <xdr:cNvSpPr/>
      </xdr:nvSpPr>
      <xdr:spPr>
        <a:xfrm>
          <a:off x="15430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125730</xdr:rowOff>
    </xdr:from>
    <xdr:to>
      <xdr:col>85</xdr:col>
      <xdr:colOff>127000</xdr:colOff>
      <xdr:row>59</xdr:row>
      <xdr:rowOff>15240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flipV="1">
          <a:off x="15481300" y="1006983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91457</xdr:rowOff>
    </xdr:from>
    <xdr:ext cx="405111" cy="259045"/>
    <xdr:sp macro="" textlink="">
      <xdr:nvSpPr>
        <xdr:cNvPr id="448" name="n_1aveValue【学校施設】&#10;有形固定資産減価償却率">
          <a:extLst>
            <a:ext uri="{FF2B5EF4-FFF2-40B4-BE49-F238E27FC236}">
              <a16:creationId xmlns:a16="http://schemas.microsoft.com/office/drawing/2014/main" id="{00000000-0008-0000-0E00-0000C0010000}"/>
            </a:ext>
          </a:extLst>
        </xdr:cNvPr>
        <xdr:cNvSpPr txBox="1"/>
      </xdr:nvSpPr>
      <xdr:spPr>
        <a:xfrm>
          <a:off x="152660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36847</xdr:rowOff>
    </xdr:from>
    <xdr:ext cx="405111" cy="259045"/>
    <xdr:sp macro="" textlink="">
      <xdr:nvSpPr>
        <xdr:cNvPr id="449" name="n_2aveValue【学校施設】&#10;有形固定資産減価償却率">
          <a:extLst>
            <a:ext uri="{FF2B5EF4-FFF2-40B4-BE49-F238E27FC236}">
              <a16:creationId xmlns:a16="http://schemas.microsoft.com/office/drawing/2014/main" id="{00000000-0008-0000-0E00-0000C1010000}"/>
            </a:ext>
          </a:extLst>
        </xdr:cNvPr>
        <xdr:cNvSpPr txBox="1"/>
      </xdr:nvSpPr>
      <xdr:spPr>
        <a:xfrm>
          <a:off x="14389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82567</xdr:rowOff>
    </xdr:from>
    <xdr:ext cx="405111" cy="259045"/>
    <xdr:sp macro="" textlink="">
      <xdr:nvSpPr>
        <xdr:cNvPr id="450" name="n_1mainValue【学校施設】&#10;有形固定資産減価償却率">
          <a:extLst>
            <a:ext uri="{FF2B5EF4-FFF2-40B4-BE49-F238E27FC236}">
              <a16:creationId xmlns:a16="http://schemas.microsoft.com/office/drawing/2014/main" id="{00000000-0008-0000-0E00-0000C2010000}"/>
            </a:ext>
          </a:extLst>
        </xdr:cNvPr>
        <xdr:cNvSpPr txBox="1"/>
      </xdr:nvSpPr>
      <xdr:spPr>
        <a:xfrm>
          <a:off x="15266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6" name="【学校施設】&#10;一人当たり面積グラフ枠">
          <a:extLst>
            <a:ext uri="{FF2B5EF4-FFF2-40B4-BE49-F238E27FC236}">
              <a16:creationId xmlns:a16="http://schemas.microsoft.com/office/drawing/2014/main" id="{00000000-0008-0000-0E00-0000DC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1633</xdr:rowOff>
    </xdr:from>
    <xdr:to>
      <xdr:col>116</xdr:col>
      <xdr:colOff>62864</xdr:colOff>
      <xdr:row>64</xdr:row>
      <xdr:rowOff>151856</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22160864" y="9602833"/>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155683</xdr:rowOff>
    </xdr:from>
    <xdr:ext cx="469744" cy="259045"/>
    <xdr:sp macro="" textlink="">
      <xdr:nvSpPr>
        <xdr:cNvPr id="478" name="【学校施設】&#10;一人当たり面積最小値テキスト">
          <a:extLst>
            <a:ext uri="{FF2B5EF4-FFF2-40B4-BE49-F238E27FC236}">
              <a16:creationId xmlns:a16="http://schemas.microsoft.com/office/drawing/2014/main" id="{00000000-0008-0000-0E00-0000DE010000}"/>
            </a:ext>
          </a:extLst>
        </xdr:cNvPr>
        <xdr:cNvSpPr txBox="1"/>
      </xdr:nvSpPr>
      <xdr:spPr>
        <a:xfrm>
          <a:off x="22199600" y="1112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151856</xdr:rowOff>
    </xdr:from>
    <xdr:to>
      <xdr:col>116</xdr:col>
      <xdr:colOff>152400</xdr:colOff>
      <xdr:row>64</xdr:row>
      <xdr:rowOff>151856</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22072600" y="111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119760</xdr:rowOff>
    </xdr:from>
    <xdr:ext cx="469744" cy="259045"/>
    <xdr:sp macro="" textlink="">
      <xdr:nvSpPr>
        <xdr:cNvPr id="480" name="【学校施設】&#10;一人当たり面積最大値テキスト">
          <a:extLst>
            <a:ext uri="{FF2B5EF4-FFF2-40B4-BE49-F238E27FC236}">
              <a16:creationId xmlns:a16="http://schemas.microsoft.com/office/drawing/2014/main" id="{00000000-0008-0000-0E00-0000E0010000}"/>
            </a:ext>
          </a:extLst>
        </xdr:cNvPr>
        <xdr:cNvSpPr txBox="1"/>
      </xdr:nvSpPr>
      <xdr:spPr>
        <a:xfrm>
          <a:off x="22199600" y="937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1633</xdr:rowOff>
    </xdr:from>
    <xdr:to>
      <xdr:col>116</xdr:col>
      <xdr:colOff>152400</xdr:colOff>
      <xdr:row>56</xdr:row>
      <xdr:rowOff>1633</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22072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6367</xdr:rowOff>
    </xdr:from>
    <xdr:ext cx="469744" cy="259045"/>
    <xdr:sp macro="" textlink="">
      <xdr:nvSpPr>
        <xdr:cNvPr id="482" name="【学校施設】&#10;一人当たり面積平均値テキスト">
          <a:extLst>
            <a:ext uri="{FF2B5EF4-FFF2-40B4-BE49-F238E27FC236}">
              <a16:creationId xmlns:a16="http://schemas.microsoft.com/office/drawing/2014/main" id="{00000000-0008-0000-0E00-0000E2010000}"/>
            </a:ext>
          </a:extLst>
        </xdr:cNvPr>
        <xdr:cNvSpPr txBox="1"/>
      </xdr:nvSpPr>
      <xdr:spPr>
        <a:xfrm>
          <a:off x="22199600" y="10464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150041</xdr:rowOff>
    </xdr:from>
    <xdr:to>
      <xdr:col>112</xdr:col>
      <xdr:colOff>38100</xdr:colOff>
      <xdr:row>62</xdr:row>
      <xdr:rowOff>80191</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12725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56969</xdr:rowOff>
    </xdr:from>
    <xdr:to>
      <xdr:col>116</xdr:col>
      <xdr:colOff>114300</xdr:colOff>
      <xdr:row>62</xdr:row>
      <xdr:rowOff>158569</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21107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35396</xdr:rowOff>
    </xdr:from>
    <xdr:ext cx="469744" cy="259045"/>
    <xdr:sp macro="" textlink="">
      <xdr:nvSpPr>
        <xdr:cNvPr id="492" name="【学校施設】&#10;一人当たり面積該当値テキスト">
          <a:extLst>
            <a:ext uri="{FF2B5EF4-FFF2-40B4-BE49-F238E27FC236}">
              <a16:creationId xmlns:a16="http://schemas.microsoft.com/office/drawing/2014/main" id="{00000000-0008-0000-0E00-0000EC010000}"/>
            </a:ext>
          </a:extLst>
        </xdr:cNvPr>
        <xdr:cNvSpPr txBox="1"/>
      </xdr:nvSpPr>
      <xdr:spPr>
        <a:xfrm>
          <a:off x="22199600" y="1066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60234</xdr:rowOff>
    </xdr:from>
    <xdr:to>
      <xdr:col>112</xdr:col>
      <xdr:colOff>38100</xdr:colOff>
      <xdr:row>62</xdr:row>
      <xdr:rowOff>161834</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1272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107769</xdr:rowOff>
    </xdr:from>
    <xdr:to>
      <xdr:col>116</xdr:col>
      <xdr:colOff>63500</xdr:colOff>
      <xdr:row>62</xdr:row>
      <xdr:rowOff>111034</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21323300" y="107376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96718</xdr:rowOff>
    </xdr:from>
    <xdr:ext cx="469744" cy="259045"/>
    <xdr:sp macro="" textlink="">
      <xdr:nvSpPr>
        <xdr:cNvPr id="495" name="n_1aveValue【学校施設】&#10;一人当たり面積">
          <a:extLst>
            <a:ext uri="{FF2B5EF4-FFF2-40B4-BE49-F238E27FC236}">
              <a16:creationId xmlns:a16="http://schemas.microsoft.com/office/drawing/2014/main" id="{00000000-0008-0000-0E00-0000EF010000}"/>
            </a:ext>
          </a:extLst>
        </xdr:cNvPr>
        <xdr:cNvSpPr txBox="1"/>
      </xdr:nvSpPr>
      <xdr:spPr>
        <a:xfrm>
          <a:off x="21075727" y="103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86921</xdr:rowOff>
    </xdr:from>
    <xdr:ext cx="469744" cy="259045"/>
    <xdr:sp macro="" textlink="">
      <xdr:nvSpPr>
        <xdr:cNvPr id="496" name="n_2aveValue【学校施設】&#10;一人当たり面積">
          <a:extLst>
            <a:ext uri="{FF2B5EF4-FFF2-40B4-BE49-F238E27FC236}">
              <a16:creationId xmlns:a16="http://schemas.microsoft.com/office/drawing/2014/main" id="{00000000-0008-0000-0E00-0000F0010000}"/>
            </a:ext>
          </a:extLst>
        </xdr:cNvPr>
        <xdr:cNvSpPr txBox="1"/>
      </xdr:nvSpPr>
      <xdr:spPr>
        <a:xfrm>
          <a:off x="201994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152961</xdr:rowOff>
    </xdr:from>
    <xdr:ext cx="469744" cy="259045"/>
    <xdr:sp macro="" textlink="">
      <xdr:nvSpPr>
        <xdr:cNvPr id="497" name="n_1mainValue【学校施設】&#10;一人当たり面積">
          <a:extLst>
            <a:ext uri="{FF2B5EF4-FFF2-40B4-BE49-F238E27FC236}">
              <a16:creationId xmlns:a16="http://schemas.microsoft.com/office/drawing/2014/main" id="{00000000-0008-0000-0E00-0000F1010000}"/>
            </a:ext>
          </a:extLst>
        </xdr:cNvPr>
        <xdr:cNvSpPr txBox="1"/>
      </xdr:nvSpPr>
      <xdr:spPr>
        <a:xfrm>
          <a:off x="21075727" y="1078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1" name="【児童館】&#10;有形固定資産減価償却率グラフ枠">
          <a:extLst>
            <a:ext uri="{FF2B5EF4-FFF2-40B4-BE49-F238E27FC236}">
              <a16:creationId xmlns:a16="http://schemas.microsoft.com/office/drawing/2014/main" id="{00000000-0008-0000-0E00-00000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86</xdr:row>
      <xdr:rowOff>108586</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flipV="1">
          <a:off x="16318864" y="13456920"/>
          <a:ext cx="0" cy="1396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23" name="【児童館】&#10;有形固定資産減価償却率最小値テキスト">
          <a:extLst>
            <a:ext uri="{FF2B5EF4-FFF2-40B4-BE49-F238E27FC236}">
              <a16:creationId xmlns:a16="http://schemas.microsoft.com/office/drawing/2014/main" id="{00000000-0008-0000-0E00-00000B020000}"/>
            </a:ext>
          </a:extLst>
        </xdr:cNvPr>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25" name="【児童館】&#10;有形固定資産減価償却率最大値テキスト">
          <a:extLst>
            <a:ext uri="{FF2B5EF4-FFF2-40B4-BE49-F238E27FC236}">
              <a16:creationId xmlns:a16="http://schemas.microsoft.com/office/drawing/2014/main" id="{00000000-0008-0000-0E00-00000D020000}"/>
            </a:ext>
          </a:extLst>
        </xdr:cNvPr>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76852</xdr:rowOff>
    </xdr:from>
    <xdr:ext cx="405111" cy="259045"/>
    <xdr:sp macro="" textlink="">
      <xdr:nvSpPr>
        <xdr:cNvPr id="527" name="【児童館】&#10;有形固定資産減価償却率平均値テキスト">
          <a:extLst>
            <a:ext uri="{FF2B5EF4-FFF2-40B4-BE49-F238E27FC236}">
              <a16:creationId xmlns:a16="http://schemas.microsoft.com/office/drawing/2014/main" id="{00000000-0008-0000-0E00-00000F020000}"/>
            </a:ext>
          </a:extLst>
        </xdr:cNvPr>
        <xdr:cNvSpPr txBox="1"/>
      </xdr:nvSpPr>
      <xdr:spPr>
        <a:xfrm>
          <a:off x="16357600" y="1396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109220</xdr:rowOff>
    </xdr:from>
    <xdr:to>
      <xdr:col>81</xdr:col>
      <xdr:colOff>101600</xdr:colOff>
      <xdr:row>83</xdr:row>
      <xdr:rowOff>39370</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15430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xdr:rowOff>
    </xdr:from>
    <xdr:to>
      <xdr:col>76</xdr:col>
      <xdr:colOff>165100</xdr:colOff>
      <xdr:row>83</xdr:row>
      <xdr:rowOff>106045</xdr:rowOff>
    </xdr:to>
    <xdr:sp macro="" textlink="">
      <xdr:nvSpPr>
        <xdr:cNvPr id="530" name="フローチャート: 判断 529">
          <a:extLst>
            <a:ext uri="{FF2B5EF4-FFF2-40B4-BE49-F238E27FC236}">
              <a16:creationId xmlns:a16="http://schemas.microsoft.com/office/drawing/2014/main" id="{00000000-0008-0000-0E00-000012020000}"/>
            </a:ext>
          </a:extLst>
        </xdr:cNvPr>
        <xdr:cNvSpPr/>
      </xdr:nvSpPr>
      <xdr:spPr>
        <a:xfrm>
          <a:off x="14541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12064</xdr:rowOff>
    </xdr:from>
    <xdr:to>
      <xdr:col>85</xdr:col>
      <xdr:colOff>177800</xdr:colOff>
      <xdr:row>84</xdr:row>
      <xdr:rowOff>113664</xdr:rowOff>
    </xdr:to>
    <xdr:sp macro="" textlink="">
      <xdr:nvSpPr>
        <xdr:cNvPr id="536" name="楕円 535">
          <a:extLst>
            <a:ext uri="{FF2B5EF4-FFF2-40B4-BE49-F238E27FC236}">
              <a16:creationId xmlns:a16="http://schemas.microsoft.com/office/drawing/2014/main" id="{00000000-0008-0000-0E00-000018020000}"/>
            </a:ext>
          </a:extLst>
        </xdr:cNvPr>
        <xdr:cNvSpPr/>
      </xdr:nvSpPr>
      <xdr:spPr>
        <a:xfrm>
          <a:off x="16268700" y="144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161941</xdr:rowOff>
    </xdr:from>
    <xdr:ext cx="405111" cy="259045"/>
    <xdr:sp macro="" textlink="">
      <xdr:nvSpPr>
        <xdr:cNvPr id="537" name="【児童館】&#10;有形固定資産減価償却率該当値テキスト">
          <a:extLst>
            <a:ext uri="{FF2B5EF4-FFF2-40B4-BE49-F238E27FC236}">
              <a16:creationId xmlns:a16="http://schemas.microsoft.com/office/drawing/2014/main" id="{00000000-0008-0000-0E00-000019020000}"/>
            </a:ext>
          </a:extLst>
        </xdr:cNvPr>
        <xdr:cNvSpPr txBox="1"/>
      </xdr:nvSpPr>
      <xdr:spPr>
        <a:xfrm>
          <a:off x="16357600"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61595</xdr:rowOff>
    </xdr:from>
    <xdr:to>
      <xdr:col>81</xdr:col>
      <xdr:colOff>101600</xdr:colOff>
      <xdr:row>84</xdr:row>
      <xdr:rowOff>163195</xdr:rowOff>
    </xdr:to>
    <xdr:sp macro="" textlink="">
      <xdr:nvSpPr>
        <xdr:cNvPr id="538" name="楕円 537">
          <a:extLst>
            <a:ext uri="{FF2B5EF4-FFF2-40B4-BE49-F238E27FC236}">
              <a16:creationId xmlns:a16="http://schemas.microsoft.com/office/drawing/2014/main" id="{00000000-0008-0000-0E00-00001A020000}"/>
            </a:ext>
          </a:extLst>
        </xdr:cNvPr>
        <xdr:cNvSpPr/>
      </xdr:nvSpPr>
      <xdr:spPr>
        <a:xfrm>
          <a:off x="15430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62864</xdr:rowOff>
    </xdr:from>
    <xdr:to>
      <xdr:col>85</xdr:col>
      <xdr:colOff>127000</xdr:colOff>
      <xdr:row>84</xdr:row>
      <xdr:rowOff>112395</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flipV="1">
          <a:off x="15481300" y="14464664"/>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55897</xdr:rowOff>
    </xdr:from>
    <xdr:ext cx="405111" cy="259045"/>
    <xdr:sp macro="" textlink="">
      <xdr:nvSpPr>
        <xdr:cNvPr id="540" name="n_1aveValue【児童館】&#10;有形固定資産減価償却率">
          <a:extLst>
            <a:ext uri="{FF2B5EF4-FFF2-40B4-BE49-F238E27FC236}">
              <a16:creationId xmlns:a16="http://schemas.microsoft.com/office/drawing/2014/main" id="{00000000-0008-0000-0E00-00001C020000}"/>
            </a:ext>
          </a:extLst>
        </xdr:cNvPr>
        <xdr:cNvSpPr txBox="1"/>
      </xdr:nvSpPr>
      <xdr:spPr>
        <a:xfrm>
          <a:off x="152660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122572</xdr:rowOff>
    </xdr:from>
    <xdr:ext cx="405111" cy="259045"/>
    <xdr:sp macro="" textlink="">
      <xdr:nvSpPr>
        <xdr:cNvPr id="541" name="n_2aveValue【児童館】&#10;有形固定資産減価償却率">
          <a:extLst>
            <a:ext uri="{FF2B5EF4-FFF2-40B4-BE49-F238E27FC236}">
              <a16:creationId xmlns:a16="http://schemas.microsoft.com/office/drawing/2014/main" id="{00000000-0008-0000-0E00-00001D020000}"/>
            </a:ext>
          </a:extLst>
        </xdr:cNvPr>
        <xdr:cNvSpPr txBox="1"/>
      </xdr:nvSpPr>
      <xdr:spPr>
        <a:xfrm>
          <a:off x="143897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154322</xdr:rowOff>
    </xdr:from>
    <xdr:ext cx="405111" cy="259045"/>
    <xdr:sp macro="" textlink="">
      <xdr:nvSpPr>
        <xdr:cNvPr id="542" name="n_1mainValue【児童館】&#10;有形固定資産減価償却率">
          <a:extLst>
            <a:ext uri="{FF2B5EF4-FFF2-40B4-BE49-F238E27FC236}">
              <a16:creationId xmlns:a16="http://schemas.microsoft.com/office/drawing/2014/main" id="{00000000-0008-0000-0E00-00001E020000}"/>
            </a:ext>
          </a:extLst>
        </xdr:cNvPr>
        <xdr:cNvSpPr txBox="1"/>
      </xdr:nvSpPr>
      <xdr:spPr>
        <a:xfrm>
          <a:off x="15266044" y="1455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5" name="【児童館】&#10;一人当たり面積グラフ枠">
          <a:extLst>
            <a:ext uri="{FF2B5EF4-FFF2-40B4-BE49-F238E27FC236}">
              <a16:creationId xmlns:a16="http://schemas.microsoft.com/office/drawing/2014/main" id="{00000000-0008-0000-0E00-00003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67" name="【児童館】&#10;一人当たり面積最小値テキスト">
          <a:extLst>
            <a:ext uri="{FF2B5EF4-FFF2-40B4-BE49-F238E27FC236}">
              <a16:creationId xmlns:a16="http://schemas.microsoft.com/office/drawing/2014/main" id="{00000000-0008-0000-0E00-000037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69" name="【児童館】&#10;一人当たり面積最大値テキスト">
          <a:extLst>
            <a:ext uri="{FF2B5EF4-FFF2-40B4-BE49-F238E27FC236}">
              <a16:creationId xmlns:a16="http://schemas.microsoft.com/office/drawing/2014/main" id="{00000000-0008-0000-0E00-000039020000}"/>
            </a:ext>
          </a:extLst>
        </xdr:cNvPr>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571" name="【児童館】&#10;一人当たり面積平均値テキスト">
          <a:extLst>
            <a:ext uri="{FF2B5EF4-FFF2-40B4-BE49-F238E27FC236}">
              <a16:creationId xmlns:a16="http://schemas.microsoft.com/office/drawing/2014/main" id="{00000000-0008-0000-0E00-00003B020000}"/>
            </a:ext>
          </a:extLst>
        </xdr:cNvPr>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572" name="フローチャート: 判断 571">
          <a:extLst>
            <a:ext uri="{FF2B5EF4-FFF2-40B4-BE49-F238E27FC236}">
              <a16:creationId xmlns:a16="http://schemas.microsoft.com/office/drawing/2014/main" id="{00000000-0008-0000-0E00-00003C020000}"/>
            </a:ext>
          </a:extLst>
        </xdr:cNvPr>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73" name="フローチャート: 判断 572">
          <a:extLst>
            <a:ext uri="{FF2B5EF4-FFF2-40B4-BE49-F238E27FC236}">
              <a16:creationId xmlns:a16="http://schemas.microsoft.com/office/drawing/2014/main" id="{00000000-0008-0000-0E00-00003D020000}"/>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574" name="フローチャート: 判断 573">
          <a:extLst>
            <a:ext uri="{FF2B5EF4-FFF2-40B4-BE49-F238E27FC236}">
              <a16:creationId xmlns:a16="http://schemas.microsoft.com/office/drawing/2014/main" id="{00000000-0008-0000-0E00-00003E020000}"/>
            </a:ext>
          </a:extLst>
        </xdr:cNvPr>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580" name="楕円 579">
          <a:extLst>
            <a:ext uri="{FF2B5EF4-FFF2-40B4-BE49-F238E27FC236}">
              <a16:creationId xmlns:a16="http://schemas.microsoft.com/office/drawing/2014/main" id="{00000000-0008-0000-0E00-000044020000}"/>
            </a:ext>
          </a:extLst>
        </xdr:cNvPr>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581" name="【児童館】&#10;一人当たり面積該当値テキスト">
          <a:extLst>
            <a:ext uri="{FF2B5EF4-FFF2-40B4-BE49-F238E27FC236}">
              <a16:creationId xmlns:a16="http://schemas.microsoft.com/office/drawing/2014/main" id="{00000000-0008-0000-0E00-000045020000}"/>
            </a:ext>
          </a:extLst>
        </xdr:cNvPr>
        <xdr:cNvSpPr txBox="1"/>
      </xdr:nvSpPr>
      <xdr:spPr>
        <a:xfrm>
          <a:off x="22199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582" name="楕円 581">
          <a:extLst>
            <a:ext uri="{FF2B5EF4-FFF2-40B4-BE49-F238E27FC236}">
              <a16:creationId xmlns:a16="http://schemas.microsoft.com/office/drawing/2014/main" id="{00000000-0008-0000-0E00-000046020000}"/>
            </a:ext>
          </a:extLst>
        </xdr:cNvPr>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114300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21323300" y="1451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584" name="n_1aveValue【児童館】&#10;一人当たり面積">
          <a:extLst>
            <a:ext uri="{FF2B5EF4-FFF2-40B4-BE49-F238E27FC236}">
              <a16:creationId xmlns:a16="http://schemas.microsoft.com/office/drawing/2014/main" id="{00000000-0008-0000-0E00-000048020000}"/>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585" name="n_2aveValue【児童館】&#10;一人当たり面積">
          <a:extLst>
            <a:ext uri="{FF2B5EF4-FFF2-40B4-BE49-F238E27FC236}">
              <a16:creationId xmlns:a16="http://schemas.microsoft.com/office/drawing/2014/main" id="{00000000-0008-0000-0E00-000049020000}"/>
            </a:ext>
          </a:extLst>
        </xdr:cNvPr>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586" name="n_1mainValue【児童館】&#10;一人当たり面積">
          <a:extLst>
            <a:ext uri="{FF2B5EF4-FFF2-40B4-BE49-F238E27FC236}">
              <a16:creationId xmlns:a16="http://schemas.microsoft.com/office/drawing/2014/main" id="{00000000-0008-0000-0E00-00004A020000}"/>
            </a:ext>
          </a:extLst>
        </xdr:cNvPr>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2" name="【公民館】&#10;有形固定資産減価償却率グラフ枠">
          <a:extLst>
            <a:ext uri="{FF2B5EF4-FFF2-40B4-BE49-F238E27FC236}">
              <a16:creationId xmlns:a16="http://schemas.microsoft.com/office/drawing/2014/main" id="{00000000-0008-0000-0E00-00006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108</xdr:row>
      <xdr:rowOff>72934</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16318864" y="17155886"/>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76761</xdr:rowOff>
    </xdr:from>
    <xdr:ext cx="405111" cy="259045"/>
    <xdr:sp macro="" textlink="">
      <xdr:nvSpPr>
        <xdr:cNvPr id="614" name="【公民館】&#10;有形固定資産減価償却率最小値テキスト">
          <a:extLst>
            <a:ext uri="{FF2B5EF4-FFF2-40B4-BE49-F238E27FC236}">
              <a16:creationId xmlns:a16="http://schemas.microsoft.com/office/drawing/2014/main" id="{00000000-0008-0000-0E00-000066020000}"/>
            </a:ext>
          </a:extLst>
        </xdr:cNvPr>
        <xdr:cNvSpPr txBox="1"/>
      </xdr:nvSpPr>
      <xdr:spPr>
        <a:xfrm>
          <a:off x="16357600" y="185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72934</xdr:rowOff>
    </xdr:from>
    <xdr:to>
      <xdr:col>86</xdr:col>
      <xdr:colOff>25400</xdr:colOff>
      <xdr:row>108</xdr:row>
      <xdr:rowOff>72934</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6230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405111" cy="259045"/>
    <xdr:sp macro="" textlink="">
      <xdr:nvSpPr>
        <xdr:cNvPr id="616" name="【公民館】&#10;有形固定資産減価償却率最大値テキスト">
          <a:extLst>
            <a:ext uri="{FF2B5EF4-FFF2-40B4-BE49-F238E27FC236}">
              <a16:creationId xmlns:a16="http://schemas.microsoft.com/office/drawing/2014/main" id="{00000000-0008-0000-0E00-000068020000}"/>
            </a:ext>
          </a:extLst>
        </xdr:cNvPr>
        <xdr:cNvSpPr txBox="1"/>
      </xdr:nvSpPr>
      <xdr:spPr>
        <a:xfrm>
          <a:off x="16357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121756</xdr:rowOff>
    </xdr:from>
    <xdr:ext cx="405111" cy="259045"/>
    <xdr:sp macro="" textlink="">
      <xdr:nvSpPr>
        <xdr:cNvPr id="618" name="【公民館】&#10;有形固定資産減価償却率平均値テキスト">
          <a:extLst>
            <a:ext uri="{FF2B5EF4-FFF2-40B4-BE49-F238E27FC236}">
              <a16:creationId xmlns:a16="http://schemas.microsoft.com/office/drawing/2014/main" id="{00000000-0008-0000-0E00-00006A020000}"/>
            </a:ext>
          </a:extLst>
        </xdr:cNvPr>
        <xdr:cNvSpPr txBox="1"/>
      </xdr:nvSpPr>
      <xdr:spPr>
        <a:xfrm>
          <a:off x="16357600" y="17952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619" name="フローチャート: 判断 618">
          <a:extLst>
            <a:ext uri="{FF2B5EF4-FFF2-40B4-BE49-F238E27FC236}">
              <a16:creationId xmlns:a16="http://schemas.microsoft.com/office/drawing/2014/main" id="{00000000-0008-0000-0E00-00006B020000}"/>
            </a:ext>
          </a:extLst>
        </xdr:cNvPr>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49893</xdr:rowOff>
    </xdr:from>
    <xdr:to>
      <xdr:col>81</xdr:col>
      <xdr:colOff>101600</xdr:colOff>
      <xdr:row>105</xdr:row>
      <xdr:rowOff>151493</xdr:rowOff>
    </xdr:to>
    <xdr:sp macro="" textlink="">
      <xdr:nvSpPr>
        <xdr:cNvPr id="620" name="フローチャート: 判断 619">
          <a:extLst>
            <a:ext uri="{FF2B5EF4-FFF2-40B4-BE49-F238E27FC236}">
              <a16:creationId xmlns:a16="http://schemas.microsoft.com/office/drawing/2014/main" id="{00000000-0008-0000-0E00-00006C020000}"/>
            </a:ext>
          </a:extLst>
        </xdr:cNvPr>
        <xdr:cNvSpPr/>
      </xdr:nvSpPr>
      <xdr:spPr>
        <a:xfrm>
          <a:off x="15430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134801</xdr:rowOff>
    </xdr:from>
    <xdr:to>
      <xdr:col>76</xdr:col>
      <xdr:colOff>165100</xdr:colOff>
      <xdr:row>106</xdr:row>
      <xdr:rowOff>64951</xdr:rowOff>
    </xdr:to>
    <xdr:sp macro="" textlink="">
      <xdr:nvSpPr>
        <xdr:cNvPr id="621" name="フローチャート: 判断 620">
          <a:extLst>
            <a:ext uri="{FF2B5EF4-FFF2-40B4-BE49-F238E27FC236}">
              <a16:creationId xmlns:a16="http://schemas.microsoft.com/office/drawing/2014/main" id="{00000000-0008-0000-0E00-00006D020000}"/>
            </a:ext>
          </a:extLst>
        </xdr:cNvPr>
        <xdr:cNvSpPr/>
      </xdr:nvSpPr>
      <xdr:spPr>
        <a:xfrm>
          <a:off x="14541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22134</xdr:rowOff>
    </xdr:from>
    <xdr:to>
      <xdr:col>85</xdr:col>
      <xdr:colOff>177800</xdr:colOff>
      <xdr:row>108</xdr:row>
      <xdr:rowOff>123734</xdr:rowOff>
    </xdr:to>
    <xdr:sp macro="" textlink="">
      <xdr:nvSpPr>
        <xdr:cNvPr id="627" name="楕円 626">
          <a:extLst>
            <a:ext uri="{FF2B5EF4-FFF2-40B4-BE49-F238E27FC236}">
              <a16:creationId xmlns:a16="http://schemas.microsoft.com/office/drawing/2014/main" id="{00000000-0008-0000-0E00-000073020000}"/>
            </a:ext>
          </a:extLst>
        </xdr:cNvPr>
        <xdr:cNvSpPr/>
      </xdr:nvSpPr>
      <xdr:spPr>
        <a:xfrm>
          <a:off x="162687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108511</xdr:rowOff>
    </xdr:from>
    <xdr:ext cx="405111" cy="259045"/>
    <xdr:sp macro="" textlink="">
      <xdr:nvSpPr>
        <xdr:cNvPr id="628" name="【公民館】&#10;有形固定資産減価償却率該当値テキスト">
          <a:extLst>
            <a:ext uri="{FF2B5EF4-FFF2-40B4-BE49-F238E27FC236}">
              <a16:creationId xmlns:a16="http://schemas.microsoft.com/office/drawing/2014/main" id="{00000000-0008-0000-0E00-000074020000}"/>
            </a:ext>
          </a:extLst>
        </xdr:cNvPr>
        <xdr:cNvSpPr txBox="1"/>
      </xdr:nvSpPr>
      <xdr:spPr>
        <a:xfrm>
          <a:off x="16357600" y="18453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36830</xdr:rowOff>
    </xdr:from>
    <xdr:to>
      <xdr:col>81</xdr:col>
      <xdr:colOff>101600</xdr:colOff>
      <xdr:row>105</xdr:row>
      <xdr:rowOff>138430</xdr:rowOff>
    </xdr:to>
    <xdr:sp macro="" textlink="">
      <xdr:nvSpPr>
        <xdr:cNvPr id="629" name="楕円 628">
          <a:extLst>
            <a:ext uri="{FF2B5EF4-FFF2-40B4-BE49-F238E27FC236}">
              <a16:creationId xmlns:a16="http://schemas.microsoft.com/office/drawing/2014/main" id="{00000000-0008-0000-0E00-000075020000}"/>
            </a:ext>
          </a:extLst>
        </xdr:cNvPr>
        <xdr:cNvSpPr/>
      </xdr:nvSpPr>
      <xdr:spPr>
        <a:xfrm>
          <a:off x="15430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87630</xdr:rowOff>
    </xdr:from>
    <xdr:to>
      <xdr:col>85</xdr:col>
      <xdr:colOff>127000</xdr:colOff>
      <xdr:row>108</xdr:row>
      <xdr:rowOff>72934</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5481300" y="18089880"/>
          <a:ext cx="838200" cy="49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142620</xdr:rowOff>
    </xdr:from>
    <xdr:ext cx="405111" cy="259045"/>
    <xdr:sp macro="" textlink="">
      <xdr:nvSpPr>
        <xdr:cNvPr id="631" name="n_1aveValue【公民館】&#10;有形固定資産減価償却率">
          <a:extLst>
            <a:ext uri="{FF2B5EF4-FFF2-40B4-BE49-F238E27FC236}">
              <a16:creationId xmlns:a16="http://schemas.microsoft.com/office/drawing/2014/main" id="{00000000-0008-0000-0E00-000077020000}"/>
            </a:ext>
          </a:extLst>
        </xdr:cNvPr>
        <xdr:cNvSpPr txBox="1"/>
      </xdr:nvSpPr>
      <xdr:spPr>
        <a:xfrm>
          <a:off x="15266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81478</xdr:rowOff>
    </xdr:from>
    <xdr:ext cx="405111" cy="259045"/>
    <xdr:sp macro="" textlink="">
      <xdr:nvSpPr>
        <xdr:cNvPr id="632" name="n_2aveValue【公民館】&#10;有形固定資産減価償却率">
          <a:extLst>
            <a:ext uri="{FF2B5EF4-FFF2-40B4-BE49-F238E27FC236}">
              <a16:creationId xmlns:a16="http://schemas.microsoft.com/office/drawing/2014/main" id="{00000000-0008-0000-0E00-000078020000}"/>
            </a:ext>
          </a:extLst>
        </xdr:cNvPr>
        <xdr:cNvSpPr txBox="1"/>
      </xdr:nvSpPr>
      <xdr:spPr>
        <a:xfrm>
          <a:off x="14389744" y="1791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154957</xdr:rowOff>
    </xdr:from>
    <xdr:ext cx="405111" cy="259045"/>
    <xdr:sp macro="" textlink="">
      <xdr:nvSpPr>
        <xdr:cNvPr id="633" name="n_1mainValue【公民館】&#10;有形固定資産減価償却率">
          <a:extLst>
            <a:ext uri="{FF2B5EF4-FFF2-40B4-BE49-F238E27FC236}">
              <a16:creationId xmlns:a16="http://schemas.microsoft.com/office/drawing/2014/main" id="{00000000-0008-0000-0E00-000079020000}"/>
            </a:ext>
          </a:extLst>
        </xdr:cNvPr>
        <xdr:cNvSpPr txBox="1"/>
      </xdr:nvSpPr>
      <xdr:spPr>
        <a:xfrm>
          <a:off x="15266044" y="1781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6" name="【公民館】&#10;一人当たり面積グラフ枠">
          <a:extLst>
            <a:ext uri="{FF2B5EF4-FFF2-40B4-BE49-F238E27FC236}">
              <a16:creationId xmlns:a16="http://schemas.microsoft.com/office/drawing/2014/main" id="{00000000-0008-0000-0E00-00009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156211</xdr:rowOff>
    </xdr:from>
    <xdr:to>
      <xdr:col>116</xdr:col>
      <xdr:colOff>62864</xdr:colOff>
      <xdr:row>108</xdr:row>
      <xdr:rowOff>45720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flipV="1">
          <a:off x="22160864" y="17129761"/>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658" name="【公民館】&#10;一人当たり面積最小値テキスト">
          <a:extLst>
            <a:ext uri="{FF2B5EF4-FFF2-40B4-BE49-F238E27FC236}">
              <a16:creationId xmlns:a16="http://schemas.microsoft.com/office/drawing/2014/main" id="{00000000-0008-0000-0E00-000092020000}"/>
            </a:ext>
          </a:extLst>
        </xdr:cNvPr>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102888</xdr:rowOff>
    </xdr:from>
    <xdr:ext cx="469744" cy="259045"/>
    <xdr:sp macro="" textlink="">
      <xdr:nvSpPr>
        <xdr:cNvPr id="660" name="【公民館】&#10;一人当たり面積最大値テキスト">
          <a:extLst>
            <a:ext uri="{FF2B5EF4-FFF2-40B4-BE49-F238E27FC236}">
              <a16:creationId xmlns:a16="http://schemas.microsoft.com/office/drawing/2014/main" id="{00000000-0008-0000-0E00-000094020000}"/>
            </a:ext>
          </a:extLst>
        </xdr:cNvPr>
        <xdr:cNvSpPr txBox="1"/>
      </xdr:nvSpPr>
      <xdr:spPr>
        <a:xfrm>
          <a:off x="22199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156211</xdr:rowOff>
    </xdr:from>
    <xdr:to>
      <xdr:col>116</xdr:col>
      <xdr:colOff>152400</xdr:colOff>
      <xdr:row>99</xdr:row>
      <xdr:rowOff>156211</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36847</xdr:rowOff>
    </xdr:from>
    <xdr:ext cx="469744" cy="259045"/>
    <xdr:sp macro="" textlink="">
      <xdr:nvSpPr>
        <xdr:cNvPr id="662" name="【公民館】&#10;一人当たり面積平均値テキスト">
          <a:extLst>
            <a:ext uri="{FF2B5EF4-FFF2-40B4-BE49-F238E27FC236}">
              <a16:creationId xmlns:a16="http://schemas.microsoft.com/office/drawing/2014/main" id="{00000000-0008-0000-0E00-000096020000}"/>
            </a:ext>
          </a:extLst>
        </xdr:cNvPr>
        <xdr:cNvSpPr txBox="1"/>
      </xdr:nvSpPr>
      <xdr:spPr>
        <a:xfrm>
          <a:off x="22199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663" name="フローチャート: 判断 662">
          <a:extLst>
            <a:ext uri="{FF2B5EF4-FFF2-40B4-BE49-F238E27FC236}">
              <a16:creationId xmlns:a16="http://schemas.microsoft.com/office/drawing/2014/main" id="{00000000-0008-0000-0E00-000097020000}"/>
            </a:ext>
          </a:extLst>
        </xdr:cNvPr>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664" name="フローチャート: 判断 663">
          <a:extLst>
            <a:ext uri="{FF2B5EF4-FFF2-40B4-BE49-F238E27FC236}">
              <a16:creationId xmlns:a16="http://schemas.microsoft.com/office/drawing/2014/main" id="{00000000-0008-0000-0E00-000098020000}"/>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665" name="フローチャート: 判断 664">
          <a:extLst>
            <a:ext uri="{FF2B5EF4-FFF2-40B4-BE49-F238E27FC236}">
              <a16:creationId xmlns:a16="http://schemas.microsoft.com/office/drawing/2014/main" id="{00000000-0008-0000-0E00-000099020000}"/>
            </a:ext>
          </a:extLst>
        </xdr:cNvPr>
        <xdr:cNvSpPr/>
      </xdr:nvSpPr>
      <xdr:spPr>
        <a:xfrm>
          <a:off x="20383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86361</xdr:rowOff>
    </xdr:from>
    <xdr:to>
      <xdr:col>116</xdr:col>
      <xdr:colOff>114300</xdr:colOff>
      <xdr:row>107</xdr:row>
      <xdr:rowOff>16511</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221107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64788</xdr:rowOff>
    </xdr:from>
    <xdr:ext cx="469744" cy="259045"/>
    <xdr:sp macro="" textlink="">
      <xdr:nvSpPr>
        <xdr:cNvPr id="672" name="【公民館】&#10;一人当たり面積該当値テキスト">
          <a:extLst>
            <a:ext uri="{FF2B5EF4-FFF2-40B4-BE49-F238E27FC236}">
              <a16:creationId xmlns:a16="http://schemas.microsoft.com/office/drawing/2014/main" id="{00000000-0008-0000-0E00-0000A0020000}"/>
            </a:ext>
          </a:extLst>
        </xdr:cNvPr>
        <xdr:cNvSpPr txBox="1"/>
      </xdr:nvSpPr>
      <xdr:spPr>
        <a:xfrm>
          <a:off x="22199600"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137161</xdr:rowOff>
    </xdr:from>
    <xdr:to>
      <xdr:col>116</xdr:col>
      <xdr:colOff>63500</xdr:colOff>
      <xdr:row>107</xdr:row>
      <xdr:rowOff>19050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flipV="1">
          <a:off x="21323300" y="183108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675" name="n_1aveValue【公民館】&#10;一人当たり面積">
          <a:extLst>
            <a:ext uri="{FF2B5EF4-FFF2-40B4-BE49-F238E27FC236}">
              <a16:creationId xmlns:a16="http://schemas.microsoft.com/office/drawing/2014/main" id="{00000000-0008-0000-0E00-0000A3020000}"/>
            </a:ext>
          </a:extLst>
        </xdr:cNvPr>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33038</xdr:rowOff>
    </xdr:from>
    <xdr:ext cx="469744" cy="259045"/>
    <xdr:sp macro="" textlink="">
      <xdr:nvSpPr>
        <xdr:cNvPr id="676" name="n_2aveValue【公民館】&#10;一人当たり面積">
          <a:extLst>
            <a:ext uri="{FF2B5EF4-FFF2-40B4-BE49-F238E27FC236}">
              <a16:creationId xmlns:a16="http://schemas.microsoft.com/office/drawing/2014/main" id="{00000000-0008-0000-0E00-0000A4020000}"/>
            </a:ext>
          </a:extLst>
        </xdr:cNvPr>
        <xdr:cNvSpPr txBox="1"/>
      </xdr:nvSpPr>
      <xdr:spPr>
        <a:xfrm>
          <a:off x="20199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60977</xdr:rowOff>
    </xdr:from>
    <xdr:ext cx="469744" cy="259045"/>
    <xdr:sp macro="" textlink="">
      <xdr:nvSpPr>
        <xdr:cNvPr id="677" name="n_1mainValue【公民館】&#10;一人当たり面積">
          <a:extLst>
            <a:ext uri="{FF2B5EF4-FFF2-40B4-BE49-F238E27FC236}">
              <a16:creationId xmlns:a16="http://schemas.microsoft.com/office/drawing/2014/main" id="{00000000-0008-0000-0E00-0000A5020000}"/>
            </a:ext>
          </a:extLst>
        </xdr:cNvPr>
        <xdr:cNvSpPr txBox="1"/>
      </xdr:nvSpPr>
      <xdr:spPr>
        <a:xfrm>
          <a:off x="21075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有形固定資産減価償却率において、</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から増加した分類は「橋りょう・トンネル」、「公営住宅」、「認定こども園・幼稚園・保育所」、「学校施設」、「児童館」、減少した分類は「道路」、「公民館」となっている。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「道路」では、減少しているものの、類似団体内平均を大きく上回っている。耐用年数が迫っている事実はあるが、実走による検査によって優先度を決定し、順次更新を行っている。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「公民館」では、中央公民館の新築により減価償却率の大幅な低下となっている。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一人当たり面積では、いずれも類似団体平均を下回っている。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234,662
231,609
101.80
77,344,648
76,358,823
562,650
43,724,537
72,120,343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90896</xdr:rowOff>
    </xdr:from>
    <xdr:to>
      <xdr:col>24</xdr:col>
      <xdr:colOff>62865</xdr:colOff>
      <xdr:row>41</xdr:row>
      <xdr:rowOff>74567</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74874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78394</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74567</xdr:rowOff>
    </xdr:from>
    <xdr:to>
      <xdr:col>24</xdr:col>
      <xdr:colOff>152400</xdr:colOff>
      <xdr:row>41</xdr:row>
      <xdr:rowOff>74567</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37573</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52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90896</xdr:rowOff>
    </xdr:from>
    <xdr:to>
      <xdr:col>24</xdr:col>
      <xdr:colOff>152400</xdr:colOff>
      <xdr:row>33</xdr:row>
      <xdr:rowOff>90896</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74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7093</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52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98878</xdr:rowOff>
    </xdr:from>
    <xdr:to>
      <xdr:col>24</xdr:col>
      <xdr:colOff>114300</xdr:colOff>
      <xdr:row>36</xdr:row>
      <xdr:rowOff>29028</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45847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121755</xdr:rowOff>
    </xdr:from>
    <xdr:ext cx="405111" cy="259045"/>
    <xdr:sp macro="" textlink="">
      <xdr:nvSpPr>
        <xdr:cNvPr id="72" name="【図書館】&#10;有形固定資産減価償却率該当値テキスト">
          <a:extLst>
            <a:ext uri="{FF2B5EF4-FFF2-40B4-BE49-F238E27FC236}">
              <a16:creationId xmlns:a16="http://schemas.microsoft.com/office/drawing/2014/main" id="{00000000-0008-0000-0F00-000048000000}"/>
            </a:ext>
          </a:extLst>
        </xdr:cNvPr>
        <xdr:cNvSpPr txBox="1"/>
      </xdr:nvSpPr>
      <xdr:spPr>
        <a:xfrm>
          <a:off x="4673600" y="595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131536</xdr:rowOff>
    </xdr:from>
    <xdr:to>
      <xdr:col>20</xdr:col>
      <xdr:colOff>38100</xdr:colOff>
      <xdr:row>36</xdr:row>
      <xdr:rowOff>61686</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3746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149678</xdr:rowOff>
    </xdr:from>
    <xdr:to>
      <xdr:col>24</xdr:col>
      <xdr:colOff>63500</xdr:colOff>
      <xdr:row>36</xdr:row>
      <xdr:rowOff>10886</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3797300" y="61504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136089</xdr:rowOff>
    </xdr:from>
    <xdr:ext cx="405111" cy="259045"/>
    <xdr:sp macro="" textlink="">
      <xdr:nvSpPr>
        <xdr:cNvPr id="75" name="n_1aveValue【図書館】&#10;有形固定資産減価償却率">
          <a:extLst>
            <a:ext uri="{FF2B5EF4-FFF2-40B4-BE49-F238E27FC236}">
              <a16:creationId xmlns:a16="http://schemas.microsoft.com/office/drawing/2014/main" id="{00000000-0008-0000-0F00-00004B000000}"/>
            </a:ext>
          </a:extLst>
        </xdr:cNvPr>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141894</xdr:rowOff>
    </xdr:from>
    <xdr:ext cx="405111" cy="259045"/>
    <xdr:sp macro="" textlink="">
      <xdr:nvSpPr>
        <xdr:cNvPr id="76" name="n_2aveValue【図書館】&#10;有形固定資産減価償却率">
          <a:extLst>
            <a:ext uri="{FF2B5EF4-FFF2-40B4-BE49-F238E27FC236}">
              <a16:creationId xmlns:a16="http://schemas.microsoft.com/office/drawing/2014/main" id="{00000000-0008-0000-0F00-00004C000000}"/>
            </a:ext>
          </a:extLst>
        </xdr:cNvPr>
        <xdr:cNvSpPr txBox="1"/>
      </xdr:nvSpPr>
      <xdr:spPr>
        <a:xfrm>
          <a:off x="2705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78213</xdr:rowOff>
    </xdr:from>
    <xdr:ext cx="405111" cy="259045"/>
    <xdr:sp macro="" textlink="">
      <xdr:nvSpPr>
        <xdr:cNvPr id="77" name="n_1mainValue【図書館】&#10;有形固定資産減価償却率">
          <a:extLst>
            <a:ext uri="{FF2B5EF4-FFF2-40B4-BE49-F238E27FC236}">
              <a16:creationId xmlns:a16="http://schemas.microsoft.com/office/drawing/2014/main" id="{00000000-0008-0000-0F00-00004D000000}"/>
            </a:ext>
          </a:extLst>
        </xdr:cNvPr>
        <xdr:cNvSpPr txBox="1"/>
      </xdr:nvSpPr>
      <xdr:spPr>
        <a:xfrm>
          <a:off x="35820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00000000-0008-0000-0F00-00004E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00000000-0008-0000-0F00-00004F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00000000-0008-0000-0F00-000050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00000000-0008-0000-0F00-000057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a:extLst>
            <a:ext uri="{FF2B5EF4-FFF2-40B4-BE49-F238E27FC236}">
              <a16:creationId xmlns:a16="http://schemas.microsoft.com/office/drawing/2014/main" id="{00000000-0008-0000-0F00-000058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a:extLst>
            <a:ext uri="{FF2B5EF4-FFF2-40B4-BE49-F238E27FC236}">
              <a16:creationId xmlns:a16="http://schemas.microsoft.com/office/drawing/2014/main" id="{00000000-0008-0000-0F00-00005A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a:extLst>
            <a:ext uri="{FF2B5EF4-FFF2-40B4-BE49-F238E27FC236}">
              <a16:creationId xmlns:a16="http://schemas.microsoft.com/office/drawing/2014/main" id="{00000000-0008-0000-0F00-00005B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a:extLst>
            <a:ext uri="{FF2B5EF4-FFF2-40B4-BE49-F238E27FC236}">
              <a16:creationId xmlns:a16="http://schemas.microsoft.com/office/drawing/2014/main" id="{00000000-0008-0000-0F00-00005D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a:extLst>
            <a:ext uri="{FF2B5EF4-FFF2-40B4-BE49-F238E27FC236}">
              <a16:creationId xmlns:a16="http://schemas.microsoft.com/office/drawing/2014/main" id="{00000000-0008-0000-0F00-00005F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110490</xdr:rowOff>
    </xdr:from>
    <xdr:to>
      <xdr:col>54</xdr:col>
      <xdr:colOff>189865</xdr:colOff>
      <xdr:row>41</xdr:row>
      <xdr:rowOff>19050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flipV="1">
          <a:off x="10476865" y="5768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0" name="【図書館】&#10;一人当たり面積最小値テキスト">
          <a:extLst>
            <a:ext uri="{FF2B5EF4-FFF2-40B4-BE49-F238E27FC236}">
              <a16:creationId xmlns:a16="http://schemas.microsoft.com/office/drawing/2014/main" id="{00000000-0008-0000-0F00-000064000000}"/>
            </a:ext>
          </a:extLst>
        </xdr:cNvPr>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57167</xdr:rowOff>
    </xdr:from>
    <xdr:ext cx="469744" cy="259045"/>
    <xdr:sp macro="" textlink="">
      <xdr:nvSpPr>
        <xdr:cNvPr id="102" name="【図書館】&#10;一人当たり面積最大値テキスト">
          <a:extLst>
            <a:ext uri="{FF2B5EF4-FFF2-40B4-BE49-F238E27FC236}">
              <a16:creationId xmlns:a16="http://schemas.microsoft.com/office/drawing/2014/main" id="{00000000-0008-0000-0F00-000066000000}"/>
            </a:ext>
          </a:extLst>
        </xdr:cNvPr>
        <xdr:cNvSpPr txBox="1"/>
      </xdr:nvSpPr>
      <xdr:spPr>
        <a:xfrm>
          <a:off x="10515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110490</xdr:rowOff>
    </xdr:from>
    <xdr:to>
      <xdr:col>55</xdr:col>
      <xdr:colOff>88900</xdr:colOff>
      <xdr:row>33</xdr:row>
      <xdr:rowOff>110490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10388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04" name="【図書館】&#10;一人当たり面積平均値テキスト">
          <a:extLst>
            <a:ext uri="{FF2B5EF4-FFF2-40B4-BE49-F238E27FC236}">
              <a16:creationId xmlns:a16="http://schemas.microsoft.com/office/drawing/2014/main" id="{00000000-0008-0000-0F00-000068000000}"/>
            </a:ext>
          </a:extLst>
        </xdr:cNvPr>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05" name="フローチャート: 判断 104">
          <a:extLst>
            <a:ext uri="{FF2B5EF4-FFF2-40B4-BE49-F238E27FC236}">
              <a16:creationId xmlns:a16="http://schemas.microsoft.com/office/drawing/2014/main" id="{00000000-0008-0000-0F00-000069000000}"/>
            </a:ext>
          </a:extLst>
        </xdr:cNvPr>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151130</xdr:rowOff>
    </xdr:from>
    <xdr:to>
      <xdr:col>50</xdr:col>
      <xdr:colOff>165100</xdr:colOff>
      <xdr:row>38</xdr:row>
      <xdr:rowOff>81280</xdr:rowOff>
    </xdr:to>
    <xdr:sp macro="" textlink="">
      <xdr:nvSpPr>
        <xdr:cNvPr id="106" name="フローチャート: 判断 105">
          <a:extLst>
            <a:ext uri="{FF2B5EF4-FFF2-40B4-BE49-F238E27FC236}">
              <a16:creationId xmlns:a16="http://schemas.microsoft.com/office/drawing/2014/main" id="{00000000-0008-0000-0F00-00006A000000}"/>
            </a:ext>
          </a:extLst>
        </xdr:cNvPr>
        <xdr:cNvSpPr/>
      </xdr:nvSpPr>
      <xdr:spPr>
        <a:xfrm>
          <a:off x="9588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07" name="フローチャート: 判断 106">
          <a:extLst>
            <a:ext uri="{FF2B5EF4-FFF2-40B4-BE49-F238E27FC236}">
              <a16:creationId xmlns:a16="http://schemas.microsoft.com/office/drawing/2014/main" id="{00000000-0008-0000-0F00-00006B000000}"/>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116840</xdr:rowOff>
    </xdr:from>
    <xdr:to>
      <xdr:col>55</xdr:col>
      <xdr:colOff>50800</xdr:colOff>
      <xdr:row>39</xdr:row>
      <xdr:rowOff>46990</xdr:rowOff>
    </xdr:to>
    <xdr:sp macro="" textlink="">
      <xdr:nvSpPr>
        <xdr:cNvPr id="113" name="楕円 112">
          <a:extLst>
            <a:ext uri="{FF2B5EF4-FFF2-40B4-BE49-F238E27FC236}">
              <a16:creationId xmlns:a16="http://schemas.microsoft.com/office/drawing/2014/main" id="{00000000-0008-0000-0F00-000071000000}"/>
            </a:ext>
          </a:extLst>
        </xdr:cNvPr>
        <xdr:cNvSpPr/>
      </xdr:nvSpPr>
      <xdr:spPr>
        <a:xfrm>
          <a:off x="10426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95267</xdr:rowOff>
    </xdr:from>
    <xdr:ext cx="469744" cy="259045"/>
    <xdr:sp macro="" textlink="">
      <xdr:nvSpPr>
        <xdr:cNvPr id="114" name="【図書館】&#10;一人当たり面積該当値テキスト">
          <a:extLst>
            <a:ext uri="{FF2B5EF4-FFF2-40B4-BE49-F238E27FC236}">
              <a16:creationId xmlns:a16="http://schemas.microsoft.com/office/drawing/2014/main" id="{00000000-0008-0000-0F00-000072000000}"/>
            </a:ext>
          </a:extLst>
        </xdr:cNvPr>
        <xdr:cNvSpPr txBox="1"/>
      </xdr:nvSpPr>
      <xdr:spPr>
        <a:xfrm>
          <a:off x="10515600"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116840</xdr:rowOff>
    </xdr:from>
    <xdr:to>
      <xdr:col>50</xdr:col>
      <xdr:colOff>165100</xdr:colOff>
      <xdr:row>39</xdr:row>
      <xdr:rowOff>46990</xdr:rowOff>
    </xdr:to>
    <xdr:sp macro="" textlink="">
      <xdr:nvSpPr>
        <xdr:cNvPr id="115" name="楕円 114">
          <a:extLst>
            <a:ext uri="{FF2B5EF4-FFF2-40B4-BE49-F238E27FC236}">
              <a16:creationId xmlns:a16="http://schemas.microsoft.com/office/drawing/2014/main" id="{00000000-0008-0000-0F00-000073000000}"/>
            </a:ext>
          </a:extLst>
        </xdr:cNvPr>
        <xdr:cNvSpPr/>
      </xdr:nvSpPr>
      <xdr:spPr>
        <a:xfrm>
          <a:off x="9588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167640</xdr:rowOff>
    </xdr:from>
    <xdr:to>
      <xdr:col>55</xdr:col>
      <xdr:colOff>0</xdr:colOff>
      <xdr:row>38</xdr:row>
      <xdr:rowOff>167640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9639300" y="6682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97807</xdr:rowOff>
    </xdr:from>
    <xdr:ext cx="469744" cy="259045"/>
    <xdr:sp macro="" textlink="">
      <xdr:nvSpPr>
        <xdr:cNvPr id="117" name="n_1aveValue【図書館】&#10;一人当たり面積">
          <a:extLst>
            <a:ext uri="{FF2B5EF4-FFF2-40B4-BE49-F238E27FC236}">
              <a16:creationId xmlns:a16="http://schemas.microsoft.com/office/drawing/2014/main" id="{00000000-0008-0000-0F00-000075000000}"/>
            </a:ext>
          </a:extLst>
        </xdr:cNvPr>
        <xdr:cNvSpPr txBox="1"/>
      </xdr:nvSpPr>
      <xdr:spPr>
        <a:xfrm>
          <a:off x="93917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18" name="n_2aveValue【図書館】&#10;一人当たり面積">
          <a:extLst>
            <a:ext uri="{FF2B5EF4-FFF2-40B4-BE49-F238E27FC236}">
              <a16:creationId xmlns:a16="http://schemas.microsoft.com/office/drawing/2014/main" id="{00000000-0008-0000-0F00-000076000000}"/>
            </a:ext>
          </a:extLst>
        </xdr:cNvPr>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38117</xdr:rowOff>
    </xdr:from>
    <xdr:ext cx="469744" cy="259045"/>
    <xdr:sp macro="" textlink="">
      <xdr:nvSpPr>
        <xdr:cNvPr id="119" name="n_1mainValue【図書館】&#10;一人当たり面積">
          <a:extLst>
            <a:ext uri="{FF2B5EF4-FFF2-40B4-BE49-F238E27FC236}">
              <a16:creationId xmlns:a16="http://schemas.microsoft.com/office/drawing/2014/main" id="{00000000-0008-0000-0F00-000077000000}"/>
            </a:ext>
          </a:extLst>
        </xdr:cNvPr>
        <xdr:cNvSpPr txBox="1"/>
      </xdr:nvSpPr>
      <xdr:spPr>
        <a:xfrm>
          <a:off x="93917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a:extLst>
            <a:ext uri="{FF2B5EF4-FFF2-40B4-BE49-F238E27FC236}">
              <a16:creationId xmlns:a16="http://schemas.microsoft.com/office/drawing/2014/main" id="{00000000-0008-0000-0F00-000078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a:extLst>
            <a:ext uri="{FF2B5EF4-FFF2-40B4-BE49-F238E27FC236}">
              <a16:creationId xmlns:a16="http://schemas.microsoft.com/office/drawing/2014/main" id="{00000000-0008-0000-0F00-000079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a:extLst>
            <a:ext uri="{FF2B5EF4-FFF2-40B4-BE49-F238E27FC236}">
              <a16:creationId xmlns:a16="http://schemas.microsoft.com/office/drawing/2014/main" id="{00000000-0008-0000-0F00-00007A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a:extLst>
            <a:ext uri="{FF2B5EF4-FFF2-40B4-BE49-F238E27FC236}">
              <a16:creationId xmlns:a16="http://schemas.microsoft.com/office/drawing/2014/main" id="{00000000-0008-0000-0F00-00007B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a:extLst>
            <a:ext uri="{FF2B5EF4-FFF2-40B4-BE49-F238E27FC236}">
              <a16:creationId xmlns:a16="http://schemas.microsoft.com/office/drawing/2014/main" id="{00000000-0008-0000-0F00-00007C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a:extLst>
            <a:ext uri="{FF2B5EF4-FFF2-40B4-BE49-F238E27FC236}">
              <a16:creationId xmlns:a16="http://schemas.microsoft.com/office/drawing/2014/main" id="{00000000-0008-0000-0F00-00007D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a:extLst>
            <a:ext uri="{FF2B5EF4-FFF2-40B4-BE49-F238E27FC236}">
              <a16:creationId xmlns:a16="http://schemas.microsoft.com/office/drawing/2014/main" id="{00000000-0008-0000-0F00-00007E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a:extLst>
            <a:ext uri="{FF2B5EF4-FFF2-40B4-BE49-F238E27FC236}">
              <a16:creationId xmlns:a16="http://schemas.microsoft.com/office/drawing/2014/main" id="{00000000-0008-0000-0F00-00007F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a:extLst>
            <a:ext uri="{FF2B5EF4-FFF2-40B4-BE49-F238E27FC236}">
              <a16:creationId xmlns:a16="http://schemas.microsoft.com/office/drawing/2014/main" id="{00000000-0008-0000-0F00-00008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38862</xdr:rowOff>
    </xdr:from>
    <xdr:to>
      <xdr:col>24</xdr:col>
      <xdr:colOff>62865</xdr:colOff>
      <xdr:row>62</xdr:row>
      <xdr:rowOff>162306</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flipV="1">
          <a:off x="4634865" y="9468612"/>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166133</xdr:rowOff>
    </xdr:from>
    <xdr:ext cx="405111" cy="259045"/>
    <xdr:sp macro="" textlink="">
      <xdr:nvSpPr>
        <xdr:cNvPr id="143" name="【体育館・プール】&#10;有形固定資産減価償却率最小値テキスト">
          <a:extLst>
            <a:ext uri="{FF2B5EF4-FFF2-40B4-BE49-F238E27FC236}">
              <a16:creationId xmlns:a16="http://schemas.microsoft.com/office/drawing/2014/main" id="{00000000-0008-0000-0F00-00008F000000}"/>
            </a:ext>
          </a:extLst>
        </xdr:cNvPr>
        <xdr:cNvSpPr txBox="1"/>
      </xdr:nvSpPr>
      <xdr:spPr>
        <a:xfrm>
          <a:off x="4673600" y="1079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162306</xdr:rowOff>
    </xdr:from>
    <xdr:to>
      <xdr:col>24</xdr:col>
      <xdr:colOff>152400</xdr:colOff>
      <xdr:row>62</xdr:row>
      <xdr:rowOff>162306</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4546600" y="1079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156989</xdr:rowOff>
    </xdr:from>
    <xdr:ext cx="405111" cy="259045"/>
    <xdr:sp macro="" textlink="">
      <xdr:nvSpPr>
        <xdr:cNvPr id="145" name="【体育館・プール】&#10;有形固定資産減価償却率最大値テキスト">
          <a:extLst>
            <a:ext uri="{FF2B5EF4-FFF2-40B4-BE49-F238E27FC236}">
              <a16:creationId xmlns:a16="http://schemas.microsoft.com/office/drawing/2014/main" id="{00000000-0008-0000-0F00-000091000000}"/>
            </a:ext>
          </a:extLst>
        </xdr:cNvPr>
        <xdr:cNvSpPr txBox="1"/>
      </xdr:nvSpPr>
      <xdr:spPr>
        <a:xfrm>
          <a:off x="46736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38862</xdr:rowOff>
    </xdr:from>
    <xdr:to>
      <xdr:col>24</xdr:col>
      <xdr:colOff>152400</xdr:colOff>
      <xdr:row>55</xdr:row>
      <xdr:rowOff>38862</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4546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67073</xdr:rowOff>
    </xdr:from>
    <xdr:ext cx="405111" cy="259045"/>
    <xdr:sp macro="" textlink="">
      <xdr:nvSpPr>
        <xdr:cNvPr id="147" name="【体育館・プール】&#10;有形固定資産減価償却率平均値テキスト">
          <a:extLst>
            <a:ext uri="{FF2B5EF4-FFF2-40B4-BE49-F238E27FC236}">
              <a16:creationId xmlns:a16="http://schemas.microsoft.com/office/drawing/2014/main" id="{00000000-0008-0000-0F00-000093000000}"/>
            </a:ext>
          </a:extLst>
        </xdr:cNvPr>
        <xdr:cNvSpPr txBox="1"/>
      </xdr:nvSpPr>
      <xdr:spPr>
        <a:xfrm>
          <a:off x="4673600" y="10182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88646</xdr:rowOff>
    </xdr:from>
    <xdr:to>
      <xdr:col>24</xdr:col>
      <xdr:colOff>114300</xdr:colOff>
      <xdr:row>60</xdr:row>
      <xdr:rowOff>18796</xdr:rowOff>
    </xdr:to>
    <xdr:sp macro="" textlink="">
      <xdr:nvSpPr>
        <xdr:cNvPr id="148" name="フローチャート: 判断 147">
          <a:extLst>
            <a:ext uri="{FF2B5EF4-FFF2-40B4-BE49-F238E27FC236}">
              <a16:creationId xmlns:a16="http://schemas.microsoft.com/office/drawing/2014/main" id="{00000000-0008-0000-0F00-000094000000}"/>
            </a:ext>
          </a:extLst>
        </xdr:cNvPr>
        <xdr:cNvSpPr/>
      </xdr:nvSpPr>
      <xdr:spPr>
        <a:xfrm>
          <a:off x="4584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88646</xdr:rowOff>
    </xdr:from>
    <xdr:to>
      <xdr:col>20</xdr:col>
      <xdr:colOff>38100</xdr:colOff>
      <xdr:row>60</xdr:row>
      <xdr:rowOff>18796</xdr:rowOff>
    </xdr:to>
    <xdr:sp macro="" textlink="">
      <xdr:nvSpPr>
        <xdr:cNvPr id="149" name="フローチャート: 判断 148">
          <a:extLst>
            <a:ext uri="{FF2B5EF4-FFF2-40B4-BE49-F238E27FC236}">
              <a16:creationId xmlns:a16="http://schemas.microsoft.com/office/drawing/2014/main" id="{00000000-0008-0000-0F00-000095000000}"/>
            </a:ext>
          </a:extLst>
        </xdr:cNvPr>
        <xdr:cNvSpPr/>
      </xdr:nvSpPr>
      <xdr:spPr>
        <a:xfrm>
          <a:off x="37465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132080</xdr:rowOff>
    </xdr:from>
    <xdr:to>
      <xdr:col>15</xdr:col>
      <xdr:colOff>101600</xdr:colOff>
      <xdr:row>60</xdr:row>
      <xdr:rowOff>62230</xdr:rowOff>
    </xdr:to>
    <xdr:sp macro="" textlink="">
      <xdr:nvSpPr>
        <xdr:cNvPr id="150" name="フローチャート: 判断 149">
          <a:extLst>
            <a:ext uri="{FF2B5EF4-FFF2-40B4-BE49-F238E27FC236}">
              <a16:creationId xmlns:a16="http://schemas.microsoft.com/office/drawing/2014/main" id="{00000000-0008-0000-0F00-000096000000}"/>
            </a:ext>
          </a:extLst>
        </xdr:cNvPr>
        <xdr:cNvSpPr/>
      </xdr:nvSpPr>
      <xdr:spPr>
        <a:xfrm>
          <a:off x="2857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159512</xdr:rowOff>
    </xdr:from>
    <xdr:to>
      <xdr:col>24</xdr:col>
      <xdr:colOff>114300</xdr:colOff>
      <xdr:row>58</xdr:row>
      <xdr:rowOff>89662</xdr:rowOff>
    </xdr:to>
    <xdr:sp macro="" textlink="">
      <xdr:nvSpPr>
        <xdr:cNvPr id="156" name="楕円 155">
          <a:extLst>
            <a:ext uri="{FF2B5EF4-FFF2-40B4-BE49-F238E27FC236}">
              <a16:creationId xmlns:a16="http://schemas.microsoft.com/office/drawing/2014/main" id="{00000000-0008-0000-0F00-00009C000000}"/>
            </a:ext>
          </a:extLst>
        </xdr:cNvPr>
        <xdr:cNvSpPr/>
      </xdr:nvSpPr>
      <xdr:spPr>
        <a:xfrm>
          <a:off x="4584700" y="993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10939</xdr:rowOff>
    </xdr:from>
    <xdr:ext cx="405111" cy="259045"/>
    <xdr:sp macro="" textlink="">
      <xdr:nvSpPr>
        <xdr:cNvPr id="157" name="【体育館・プール】&#10;有形固定資産減価償却率該当値テキスト">
          <a:extLst>
            <a:ext uri="{FF2B5EF4-FFF2-40B4-BE49-F238E27FC236}">
              <a16:creationId xmlns:a16="http://schemas.microsoft.com/office/drawing/2014/main" id="{00000000-0008-0000-0F00-00009D000000}"/>
            </a:ext>
          </a:extLst>
        </xdr:cNvPr>
        <xdr:cNvSpPr txBox="1"/>
      </xdr:nvSpPr>
      <xdr:spPr>
        <a:xfrm>
          <a:off x="4673600" y="9783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40640</xdr:rowOff>
    </xdr:from>
    <xdr:to>
      <xdr:col>20</xdr:col>
      <xdr:colOff>38100</xdr:colOff>
      <xdr:row>58</xdr:row>
      <xdr:rowOff>142240</xdr:rowOff>
    </xdr:to>
    <xdr:sp macro="" textlink="">
      <xdr:nvSpPr>
        <xdr:cNvPr id="158" name="楕円 157">
          <a:extLst>
            <a:ext uri="{FF2B5EF4-FFF2-40B4-BE49-F238E27FC236}">
              <a16:creationId xmlns:a16="http://schemas.microsoft.com/office/drawing/2014/main" id="{00000000-0008-0000-0F00-00009E000000}"/>
            </a:ext>
          </a:extLst>
        </xdr:cNvPr>
        <xdr:cNvSpPr/>
      </xdr:nvSpPr>
      <xdr:spPr>
        <a:xfrm>
          <a:off x="3746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38862</xdr:rowOff>
    </xdr:from>
    <xdr:to>
      <xdr:col>24</xdr:col>
      <xdr:colOff>63500</xdr:colOff>
      <xdr:row>58</xdr:row>
      <xdr:rowOff>91440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flipV="1">
          <a:off x="3797300" y="9982962"/>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9923</xdr:rowOff>
    </xdr:from>
    <xdr:ext cx="405111" cy="259045"/>
    <xdr:sp macro="" textlink="">
      <xdr:nvSpPr>
        <xdr:cNvPr id="160" name="n_1aveValue【体育館・プール】&#10;有形固定資産減価償却率">
          <a:extLst>
            <a:ext uri="{FF2B5EF4-FFF2-40B4-BE49-F238E27FC236}">
              <a16:creationId xmlns:a16="http://schemas.microsoft.com/office/drawing/2014/main" id="{00000000-0008-0000-0F00-0000A0000000}"/>
            </a:ext>
          </a:extLst>
        </xdr:cNvPr>
        <xdr:cNvSpPr txBox="1"/>
      </xdr:nvSpPr>
      <xdr:spPr>
        <a:xfrm>
          <a:off x="3582044"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78757</xdr:rowOff>
    </xdr:from>
    <xdr:ext cx="405111" cy="259045"/>
    <xdr:sp macro="" textlink="">
      <xdr:nvSpPr>
        <xdr:cNvPr id="161" name="n_2aveValue【体育館・プール】&#10;有形固定資産減価償却率">
          <a:extLst>
            <a:ext uri="{FF2B5EF4-FFF2-40B4-BE49-F238E27FC236}">
              <a16:creationId xmlns:a16="http://schemas.microsoft.com/office/drawing/2014/main" id="{00000000-0008-0000-0F00-0000A1000000}"/>
            </a:ext>
          </a:extLst>
        </xdr:cNvPr>
        <xdr:cNvSpPr txBox="1"/>
      </xdr:nvSpPr>
      <xdr:spPr>
        <a:xfrm>
          <a:off x="2705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158767</xdr:rowOff>
    </xdr:from>
    <xdr:ext cx="405111" cy="259045"/>
    <xdr:sp macro="" textlink="">
      <xdr:nvSpPr>
        <xdr:cNvPr id="162" name="n_1mainValue【体育館・プール】&#10;有形固定資産減価償却率">
          <a:extLst>
            <a:ext uri="{FF2B5EF4-FFF2-40B4-BE49-F238E27FC236}">
              <a16:creationId xmlns:a16="http://schemas.microsoft.com/office/drawing/2014/main" id="{00000000-0008-0000-0F00-0000A2000000}"/>
            </a:ext>
          </a:extLst>
        </xdr:cNvPr>
        <xdr:cNvSpPr txBox="1"/>
      </xdr:nvSpPr>
      <xdr:spPr>
        <a:xfrm>
          <a:off x="35820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a:extLst>
            <a:ext uri="{FF2B5EF4-FFF2-40B4-BE49-F238E27FC236}">
              <a16:creationId xmlns:a16="http://schemas.microsoft.com/office/drawing/2014/main" id="{00000000-0008-0000-0F00-0000B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64</xdr:row>
      <xdr:rowOff>53340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flipV="1">
          <a:off x="10476865" y="96240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87" name="【体育館・プール】&#10;一人当たり面積最小値テキスト">
          <a:extLst>
            <a:ext uri="{FF2B5EF4-FFF2-40B4-BE49-F238E27FC236}">
              <a16:creationId xmlns:a16="http://schemas.microsoft.com/office/drawing/2014/main" id="{00000000-0008-0000-0F00-0000BB000000}"/>
            </a:ext>
          </a:extLst>
        </xdr:cNvPr>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189" name="【体育館・プール】&#10;一人当たり面積最大値テキスト">
          <a:extLst>
            <a:ext uri="{FF2B5EF4-FFF2-40B4-BE49-F238E27FC236}">
              <a16:creationId xmlns:a16="http://schemas.microsoft.com/office/drawing/2014/main" id="{00000000-0008-0000-0F00-0000BD000000}"/>
            </a:ext>
          </a:extLst>
        </xdr:cNvPr>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128287</xdr:rowOff>
    </xdr:from>
    <xdr:ext cx="469744" cy="259045"/>
    <xdr:sp macro="" textlink="">
      <xdr:nvSpPr>
        <xdr:cNvPr id="191" name="【体育館・プール】&#10;一人当たり面積平均値テキスト">
          <a:extLst>
            <a:ext uri="{FF2B5EF4-FFF2-40B4-BE49-F238E27FC236}">
              <a16:creationId xmlns:a16="http://schemas.microsoft.com/office/drawing/2014/main" id="{00000000-0008-0000-0F00-0000BF000000}"/>
            </a:ext>
          </a:extLst>
        </xdr:cNvPr>
        <xdr:cNvSpPr txBox="1"/>
      </xdr:nvSpPr>
      <xdr:spPr>
        <a:xfrm>
          <a:off x="10515600" y="10415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105410</xdr:rowOff>
    </xdr:from>
    <xdr:to>
      <xdr:col>55</xdr:col>
      <xdr:colOff>50800</xdr:colOff>
      <xdr:row>62</xdr:row>
      <xdr:rowOff>35560</xdr:rowOff>
    </xdr:to>
    <xdr:sp macro="" textlink="">
      <xdr:nvSpPr>
        <xdr:cNvPr id="192" name="フローチャート: 判断 191">
          <a:extLst>
            <a:ext uri="{FF2B5EF4-FFF2-40B4-BE49-F238E27FC236}">
              <a16:creationId xmlns:a16="http://schemas.microsoft.com/office/drawing/2014/main" id="{00000000-0008-0000-0F00-0000C0000000}"/>
            </a:ext>
          </a:extLst>
        </xdr:cNvPr>
        <xdr:cNvSpPr/>
      </xdr:nvSpPr>
      <xdr:spPr>
        <a:xfrm>
          <a:off x="10426700" y="1056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193" name="フローチャート: 判断 192">
          <a:extLst>
            <a:ext uri="{FF2B5EF4-FFF2-40B4-BE49-F238E27FC236}">
              <a16:creationId xmlns:a16="http://schemas.microsoft.com/office/drawing/2014/main" id="{00000000-0008-0000-0F00-0000C1000000}"/>
            </a:ext>
          </a:extLst>
        </xdr:cNvPr>
        <xdr:cNvSpPr/>
      </xdr:nvSpPr>
      <xdr:spPr>
        <a:xfrm>
          <a:off x="9588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194" name="フローチャート: 判断 193">
          <a:extLst>
            <a:ext uri="{FF2B5EF4-FFF2-40B4-BE49-F238E27FC236}">
              <a16:creationId xmlns:a16="http://schemas.microsoft.com/office/drawing/2014/main" id="{00000000-0008-0000-0F00-0000C2000000}"/>
            </a:ext>
          </a:extLst>
        </xdr:cNvPr>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00" name="楕円 199">
          <a:extLst>
            <a:ext uri="{FF2B5EF4-FFF2-40B4-BE49-F238E27FC236}">
              <a16:creationId xmlns:a16="http://schemas.microsoft.com/office/drawing/2014/main" id="{00000000-0008-0000-0F00-0000C8000000}"/>
            </a:ext>
          </a:extLst>
        </xdr:cNvPr>
        <xdr:cNvSpPr/>
      </xdr:nvSpPr>
      <xdr:spPr>
        <a:xfrm>
          <a:off x="104267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163847</xdr:rowOff>
    </xdr:from>
    <xdr:ext cx="469744" cy="259045"/>
    <xdr:sp macro="" textlink="">
      <xdr:nvSpPr>
        <xdr:cNvPr id="201" name="【体育館・プール】&#10;一人当たり面積該当値テキスト">
          <a:extLst>
            <a:ext uri="{FF2B5EF4-FFF2-40B4-BE49-F238E27FC236}">
              <a16:creationId xmlns:a16="http://schemas.microsoft.com/office/drawing/2014/main" id="{00000000-0008-0000-0F00-0000C9000000}"/>
            </a:ext>
          </a:extLst>
        </xdr:cNvPr>
        <xdr:cNvSpPr txBox="1"/>
      </xdr:nvSpPr>
      <xdr:spPr>
        <a:xfrm>
          <a:off x="10515600"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10160</xdr:rowOff>
    </xdr:from>
    <xdr:to>
      <xdr:col>50</xdr:col>
      <xdr:colOff>165100</xdr:colOff>
      <xdr:row>62</xdr:row>
      <xdr:rowOff>111760</xdr:rowOff>
    </xdr:to>
    <xdr:sp macro="" textlink="">
      <xdr:nvSpPr>
        <xdr:cNvPr id="202" name="楕円 201">
          <a:extLst>
            <a:ext uri="{FF2B5EF4-FFF2-40B4-BE49-F238E27FC236}">
              <a16:creationId xmlns:a16="http://schemas.microsoft.com/office/drawing/2014/main" id="{00000000-0008-0000-0F00-0000CA000000}"/>
            </a:ext>
          </a:extLst>
        </xdr:cNvPr>
        <xdr:cNvSpPr/>
      </xdr:nvSpPr>
      <xdr:spPr>
        <a:xfrm>
          <a:off x="9588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60960</xdr:rowOff>
    </xdr:from>
    <xdr:to>
      <xdr:col>55</xdr:col>
      <xdr:colOff>0</xdr:colOff>
      <xdr:row>62</xdr:row>
      <xdr:rowOff>64770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9639300" y="106908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33037</xdr:rowOff>
    </xdr:from>
    <xdr:ext cx="469744" cy="259045"/>
    <xdr:sp macro="" textlink="">
      <xdr:nvSpPr>
        <xdr:cNvPr id="204" name="n_1aveValue【体育館・プール】&#10;一人当たり面積">
          <a:extLst>
            <a:ext uri="{FF2B5EF4-FFF2-40B4-BE49-F238E27FC236}">
              <a16:creationId xmlns:a16="http://schemas.microsoft.com/office/drawing/2014/main" id="{00000000-0008-0000-0F00-0000CC000000}"/>
            </a:ext>
          </a:extLst>
        </xdr:cNvPr>
        <xdr:cNvSpPr txBox="1"/>
      </xdr:nvSpPr>
      <xdr:spPr>
        <a:xfrm>
          <a:off x="9391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162577</xdr:rowOff>
    </xdr:from>
    <xdr:ext cx="469744" cy="259045"/>
    <xdr:sp macro="" textlink="">
      <xdr:nvSpPr>
        <xdr:cNvPr id="205" name="n_2aveValue【体育館・プール】&#10;一人当たり面積">
          <a:extLst>
            <a:ext uri="{FF2B5EF4-FFF2-40B4-BE49-F238E27FC236}">
              <a16:creationId xmlns:a16="http://schemas.microsoft.com/office/drawing/2014/main" id="{00000000-0008-0000-0F00-0000CD000000}"/>
            </a:ext>
          </a:extLst>
        </xdr:cNvPr>
        <xdr:cNvSpPr txBox="1"/>
      </xdr:nvSpPr>
      <xdr:spPr>
        <a:xfrm>
          <a:off x="8515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102887</xdr:rowOff>
    </xdr:from>
    <xdr:ext cx="469744" cy="259045"/>
    <xdr:sp macro="" textlink="">
      <xdr:nvSpPr>
        <xdr:cNvPr id="206" name="n_1mainValue【体育館・プール】&#10;一人当たり面積">
          <a:extLst>
            <a:ext uri="{FF2B5EF4-FFF2-40B4-BE49-F238E27FC236}">
              <a16:creationId xmlns:a16="http://schemas.microsoft.com/office/drawing/2014/main" id="{00000000-0008-0000-0F00-0000CE000000}"/>
            </a:ext>
          </a:extLst>
        </xdr:cNvPr>
        <xdr:cNvSpPr txBox="1"/>
      </xdr:nvSpPr>
      <xdr:spPr>
        <a:xfrm>
          <a:off x="93917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福祉施設】&#10;有形固定資産減価償却率グラフ枠">
          <a:extLst>
            <a:ext uri="{FF2B5EF4-FFF2-40B4-BE49-F238E27FC236}">
              <a16:creationId xmlns:a16="http://schemas.microsoft.com/office/drawing/2014/main" id="{00000000-0008-0000-0F00-0000E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85</xdr:row>
      <xdr:rowOff>129539</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4634865" y="13586461"/>
          <a:ext cx="0" cy="1116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32" name="【福祉施設】&#10;有形固定資産減価償却率最小値テキスト">
          <a:extLst>
            <a:ext uri="{FF2B5EF4-FFF2-40B4-BE49-F238E27FC236}">
              <a16:creationId xmlns:a16="http://schemas.microsoft.com/office/drawing/2014/main" id="{00000000-0008-0000-0F00-0000E8000000}"/>
            </a:ext>
          </a:extLst>
        </xdr:cNvPr>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34" name="【福祉施設】&#10;有形固定資産減価償却率最大値テキスト">
          <a:extLst>
            <a:ext uri="{FF2B5EF4-FFF2-40B4-BE49-F238E27FC236}">
              <a16:creationId xmlns:a16="http://schemas.microsoft.com/office/drawing/2014/main" id="{00000000-0008-0000-0F00-0000EA000000}"/>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163847</xdr:rowOff>
    </xdr:from>
    <xdr:ext cx="405111" cy="259045"/>
    <xdr:sp macro="" textlink="">
      <xdr:nvSpPr>
        <xdr:cNvPr id="236" name="【福祉施設】&#10;有形固定資産減価償却率平均値テキスト">
          <a:extLst>
            <a:ext uri="{FF2B5EF4-FFF2-40B4-BE49-F238E27FC236}">
              <a16:creationId xmlns:a16="http://schemas.microsoft.com/office/drawing/2014/main" id="{00000000-0008-0000-0F00-0000EC000000}"/>
            </a:ext>
          </a:extLst>
        </xdr:cNvPr>
        <xdr:cNvSpPr txBox="1"/>
      </xdr:nvSpPr>
      <xdr:spPr>
        <a:xfrm>
          <a:off x="4673600" y="14222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4584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46355</xdr:rowOff>
    </xdr:from>
    <xdr:to>
      <xdr:col>20</xdr:col>
      <xdr:colOff>38100</xdr:colOff>
      <xdr:row>83</xdr:row>
      <xdr:rowOff>147955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3746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86361</xdr:rowOff>
    </xdr:from>
    <xdr:to>
      <xdr:col>15</xdr:col>
      <xdr:colOff>101600</xdr:colOff>
      <xdr:row>84</xdr:row>
      <xdr:rowOff>16511</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2857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4584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78757</xdr:rowOff>
    </xdr:from>
    <xdr:ext cx="405111" cy="259045"/>
    <xdr:sp macro="" textlink="">
      <xdr:nvSpPr>
        <xdr:cNvPr id="246" name="【福祉施設】&#10;有形固定資産減価償却率該当値テキスト">
          <a:extLst>
            <a:ext uri="{FF2B5EF4-FFF2-40B4-BE49-F238E27FC236}">
              <a16:creationId xmlns:a16="http://schemas.microsoft.com/office/drawing/2014/main" id="{00000000-0008-0000-0F00-0000F6000000}"/>
            </a:ext>
          </a:extLst>
        </xdr:cNvPr>
        <xdr:cNvSpPr txBox="1"/>
      </xdr:nvSpPr>
      <xdr:spPr>
        <a:xfrm>
          <a:off x="4673600"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82550</xdr:rowOff>
    </xdr:from>
    <xdr:to>
      <xdr:col>20</xdr:col>
      <xdr:colOff>38100</xdr:colOff>
      <xdr:row>83</xdr:row>
      <xdr:rowOff>12700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3746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106680</xdr:rowOff>
    </xdr:from>
    <xdr:to>
      <xdr:col>24</xdr:col>
      <xdr:colOff>63500</xdr:colOff>
      <xdr:row>82</xdr:row>
      <xdr:rowOff>133350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3797300" y="141655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139082</xdr:rowOff>
    </xdr:from>
    <xdr:ext cx="405111" cy="259045"/>
    <xdr:sp macro="" textlink="">
      <xdr:nvSpPr>
        <xdr:cNvPr id="249" name="n_1aveValue【福祉施設】&#10;有形固定資産減価償却率">
          <a:extLst>
            <a:ext uri="{FF2B5EF4-FFF2-40B4-BE49-F238E27FC236}">
              <a16:creationId xmlns:a16="http://schemas.microsoft.com/office/drawing/2014/main" id="{00000000-0008-0000-0F00-0000F9000000}"/>
            </a:ext>
          </a:extLst>
        </xdr:cNvPr>
        <xdr:cNvSpPr txBox="1"/>
      </xdr:nvSpPr>
      <xdr:spPr>
        <a:xfrm>
          <a:off x="35820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33038</xdr:rowOff>
    </xdr:from>
    <xdr:ext cx="405111" cy="259045"/>
    <xdr:sp macro="" textlink="">
      <xdr:nvSpPr>
        <xdr:cNvPr id="250" name="n_2aveValue【福祉施設】&#10;有形固定資産減価償却率">
          <a:extLst>
            <a:ext uri="{FF2B5EF4-FFF2-40B4-BE49-F238E27FC236}">
              <a16:creationId xmlns:a16="http://schemas.microsoft.com/office/drawing/2014/main" id="{00000000-0008-0000-0F00-0000FA000000}"/>
            </a:ext>
          </a:extLst>
        </xdr:cNvPr>
        <xdr:cNvSpPr txBox="1"/>
      </xdr:nvSpPr>
      <xdr:spPr>
        <a:xfrm>
          <a:off x="2705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29227</xdr:rowOff>
    </xdr:from>
    <xdr:ext cx="405111" cy="259045"/>
    <xdr:sp macro="" textlink="">
      <xdr:nvSpPr>
        <xdr:cNvPr id="251" name="n_1mainValue【福祉施設】&#10;有形固定資産減価償却率">
          <a:extLst>
            <a:ext uri="{FF2B5EF4-FFF2-40B4-BE49-F238E27FC236}">
              <a16:creationId xmlns:a16="http://schemas.microsoft.com/office/drawing/2014/main" id="{00000000-0008-0000-0F00-0000FB000000}"/>
            </a:ext>
          </a:extLst>
        </xdr:cNvPr>
        <xdr:cNvSpPr txBox="1"/>
      </xdr:nvSpPr>
      <xdr:spPr>
        <a:xfrm>
          <a:off x="3582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a:extLst>
            <a:ext uri="{FF2B5EF4-FFF2-40B4-BE49-F238E27FC236}">
              <a16:creationId xmlns:a16="http://schemas.microsoft.com/office/drawing/2014/main" id="{00000000-0008-0000-0F00-00001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101600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flipV="1">
          <a:off x="10476865" y="132461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276" name="【福祉施設】&#10;一人当たり面積最小値テキスト">
          <a:extLst>
            <a:ext uri="{FF2B5EF4-FFF2-40B4-BE49-F238E27FC236}">
              <a16:creationId xmlns:a16="http://schemas.microsoft.com/office/drawing/2014/main" id="{00000000-0008-0000-0F00-000014010000}"/>
            </a:ext>
          </a:extLst>
        </xdr:cNvPr>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278" name="【福祉施設】&#10;一人当たり面積最大値テキスト">
          <a:extLst>
            <a:ext uri="{FF2B5EF4-FFF2-40B4-BE49-F238E27FC236}">
              <a16:creationId xmlns:a16="http://schemas.microsoft.com/office/drawing/2014/main" id="{00000000-0008-0000-0F00-000016010000}"/>
            </a:ext>
          </a:extLst>
        </xdr:cNvPr>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118127</xdr:rowOff>
    </xdr:from>
    <xdr:ext cx="469744" cy="259045"/>
    <xdr:sp macro="" textlink="">
      <xdr:nvSpPr>
        <xdr:cNvPr id="280" name="【福祉施設】&#10;一人当たり面積平均値テキスト">
          <a:extLst>
            <a:ext uri="{FF2B5EF4-FFF2-40B4-BE49-F238E27FC236}">
              <a16:creationId xmlns:a16="http://schemas.microsoft.com/office/drawing/2014/main" id="{00000000-0008-0000-0F00-000018010000}"/>
            </a:ext>
          </a:extLst>
        </xdr:cNvPr>
        <xdr:cNvSpPr txBox="1"/>
      </xdr:nvSpPr>
      <xdr:spPr>
        <a:xfrm>
          <a:off x="10515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281" name="フローチャート: 判断 280">
          <a:extLst>
            <a:ext uri="{FF2B5EF4-FFF2-40B4-BE49-F238E27FC236}">
              <a16:creationId xmlns:a16="http://schemas.microsoft.com/office/drawing/2014/main" id="{00000000-0008-0000-0F00-000019010000}"/>
            </a:ext>
          </a:extLst>
        </xdr:cNvPr>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50800</xdr:rowOff>
    </xdr:from>
    <xdr:to>
      <xdr:col>50</xdr:col>
      <xdr:colOff>165100</xdr:colOff>
      <xdr:row>82</xdr:row>
      <xdr:rowOff>152400</xdr:rowOff>
    </xdr:to>
    <xdr:sp macro="" textlink="">
      <xdr:nvSpPr>
        <xdr:cNvPr id="282" name="フローチャート: 判断 281">
          <a:extLst>
            <a:ext uri="{FF2B5EF4-FFF2-40B4-BE49-F238E27FC236}">
              <a16:creationId xmlns:a16="http://schemas.microsoft.com/office/drawing/2014/main" id="{00000000-0008-0000-0F00-00001A010000}"/>
            </a:ext>
          </a:extLst>
        </xdr:cNvPr>
        <xdr:cNvSpPr/>
      </xdr:nvSpPr>
      <xdr:spPr>
        <a:xfrm>
          <a:off x="9588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31750</xdr:rowOff>
    </xdr:from>
    <xdr:to>
      <xdr:col>46</xdr:col>
      <xdr:colOff>38100</xdr:colOff>
      <xdr:row>83</xdr:row>
      <xdr:rowOff>133350</xdr:rowOff>
    </xdr:to>
    <xdr:sp macro="" textlink="">
      <xdr:nvSpPr>
        <xdr:cNvPr id="283" name="フローチャート: 判断 282">
          <a:extLst>
            <a:ext uri="{FF2B5EF4-FFF2-40B4-BE49-F238E27FC236}">
              <a16:creationId xmlns:a16="http://schemas.microsoft.com/office/drawing/2014/main" id="{00000000-0008-0000-0F00-00001B010000}"/>
            </a:ext>
          </a:extLst>
        </xdr:cNvPr>
        <xdr:cNvSpPr/>
      </xdr:nvSpPr>
      <xdr:spPr>
        <a:xfrm>
          <a:off x="8699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38100</xdr:rowOff>
    </xdr:from>
    <xdr:to>
      <xdr:col>55</xdr:col>
      <xdr:colOff>50800</xdr:colOff>
      <xdr:row>78</xdr:row>
      <xdr:rowOff>139700</xdr:rowOff>
    </xdr:to>
    <xdr:sp macro="" textlink="">
      <xdr:nvSpPr>
        <xdr:cNvPr id="289" name="楕円 288">
          <a:extLst>
            <a:ext uri="{FF2B5EF4-FFF2-40B4-BE49-F238E27FC236}">
              <a16:creationId xmlns:a16="http://schemas.microsoft.com/office/drawing/2014/main" id="{00000000-0008-0000-0F00-000021010000}"/>
            </a:ext>
          </a:extLst>
        </xdr:cNvPr>
        <xdr:cNvSpPr/>
      </xdr:nvSpPr>
      <xdr:spPr>
        <a:xfrm>
          <a:off x="104267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60977</xdr:rowOff>
    </xdr:from>
    <xdr:ext cx="469744" cy="259045"/>
    <xdr:sp macro="" textlink="">
      <xdr:nvSpPr>
        <xdr:cNvPr id="290" name="【福祉施設】&#10;一人当たり面積該当値テキスト">
          <a:extLst>
            <a:ext uri="{FF2B5EF4-FFF2-40B4-BE49-F238E27FC236}">
              <a16:creationId xmlns:a16="http://schemas.microsoft.com/office/drawing/2014/main" id="{00000000-0008-0000-0F00-000022010000}"/>
            </a:ext>
          </a:extLst>
        </xdr:cNvPr>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38100</xdr:rowOff>
    </xdr:from>
    <xdr:to>
      <xdr:col>50</xdr:col>
      <xdr:colOff>165100</xdr:colOff>
      <xdr:row>78</xdr:row>
      <xdr:rowOff>139700</xdr:rowOff>
    </xdr:to>
    <xdr:sp macro="" textlink="">
      <xdr:nvSpPr>
        <xdr:cNvPr id="291" name="楕円 290">
          <a:extLst>
            <a:ext uri="{FF2B5EF4-FFF2-40B4-BE49-F238E27FC236}">
              <a16:creationId xmlns:a16="http://schemas.microsoft.com/office/drawing/2014/main" id="{00000000-0008-0000-0F00-000023010000}"/>
            </a:ext>
          </a:extLst>
        </xdr:cNvPr>
        <xdr:cNvSpPr/>
      </xdr:nvSpPr>
      <xdr:spPr>
        <a:xfrm>
          <a:off x="95885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88900</xdr:rowOff>
    </xdr:from>
    <xdr:to>
      <xdr:col>55</xdr:col>
      <xdr:colOff>0</xdr:colOff>
      <xdr:row>78</xdr:row>
      <xdr:rowOff>88900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9639300" y="1346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143527</xdr:rowOff>
    </xdr:from>
    <xdr:ext cx="469744" cy="259045"/>
    <xdr:sp macro="" textlink="">
      <xdr:nvSpPr>
        <xdr:cNvPr id="293" name="n_1aveValue【福祉施設】&#10;一人当たり面積">
          <a:extLst>
            <a:ext uri="{FF2B5EF4-FFF2-40B4-BE49-F238E27FC236}">
              <a16:creationId xmlns:a16="http://schemas.microsoft.com/office/drawing/2014/main" id="{00000000-0008-0000-0F00-000025010000}"/>
            </a:ext>
          </a:extLst>
        </xdr:cNvPr>
        <xdr:cNvSpPr txBox="1"/>
      </xdr:nvSpPr>
      <xdr:spPr>
        <a:xfrm>
          <a:off x="9391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149877</xdr:rowOff>
    </xdr:from>
    <xdr:ext cx="469744" cy="259045"/>
    <xdr:sp macro="" textlink="">
      <xdr:nvSpPr>
        <xdr:cNvPr id="294" name="n_2aveValue【福祉施設】&#10;一人当たり面積">
          <a:extLst>
            <a:ext uri="{FF2B5EF4-FFF2-40B4-BE49-F238E27FC236}">
              <a16:creationId xmlns:a16="http://schemas.microsoft.com/office/drawing/2014/main" id="{00000000-0008-0000-0F00-000026010000}"/>
            </a:ext>
          </a:extLst>
        </xdr:cNvPr>
        <xdr:cNvSpPr txBox="1"/>
      </xdr:nvSpPr>
      <xdr:spPr>
        <a:xfrm>
          <a:off x="8515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156227</xdr:rowOff>
    </xdr:from>
    <xdr:ext cx="469744" cy="259045"/>
    <xdr:sp macro="" textlink="">
      <xdr:nvSpPr>
        <xdr:cNvPr id="295" name="n_1mainValue【福祉施設】&#10;一人当たり面積">
          <a:extLst>
            <a:ext uri="{FF2B5EF4-FFF2-40B4-BE49-F238E27FC236}">
              <a16:creationId xmlns:a16="http://schemas.microsoft.com/office/drawing/2014/main" id="{00000000-0008-0000-0F00-000027010000}"/>
            </a:ext>
          </a:extLst>
        </xdr:cNvPr>
        <xdr:cNvSpPr txBox="1"/>
      </xdr:nvSpPr>
      <xdr:spPr>
        <a:xfrm>
          <a:off x="9391727"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9" name="【市民会館】&#10;有形固定資産減価償却率グラフ枠">
          <a:extLst>
            <a:ext uri="{FF2B5EF4-FFF2-40B4-BE49-F238E27FC236}">
              <a16:creationId xmlns:a16="http://schemas.microsoft.com/office/drawing/2014/main" id="{00000000-0008-0000-0F00-00003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21" name="【市民会館】&#10;有形固定資産減価償却率最小値テキスト">
          <a:extLst>
            <a:ext uri="{FF2B5EF4-FFF2-40B4-BE49-F238E27FC236}">
              <a16:creationId xmlns:a16="http://schemas.microsoft.com/office/drawing/2014/main" id="{00000000-0008-0000-0F00-000041010000}"/>
            </a:ext>
          </a:extLst>
        </xdr:cNvPr>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23" name="【市民会館】&#10;有形固定資産減価償却率最大値テキスト">
          <a:extLst>
            <a:ext uri="{FF2B5EF4-FFF2-40B4-BE49-F238E27FC236}">
              <a16:creationId xmlns:a16="http://schemas.microsoft.com/office/drawing/2014/main" id="{00000000-0008-0000-0F00-000043010000}"/>
            </a:ext>
          </a:extLst>
        </xdr:cNvPr>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139082</xdr:rowOff>
    </xdr:from>
    <xdr:ext cx="405111" cy="259045"/>
    <xdr:sp macro="" textlink="">
      <xdr:nvSpPr>
        <xdr:cNvPr id="325" name="【市民会館】&#10;有形固定資産減価償却率平均値テキスト">
          <a:extLst>
            <a:ext uri="{FF2B5EF4-FFF2-40B4-BE49-F238E27FC236}">
              <a16:creationId xmlns:a16="http://schemas.microsoft.com/office/drawing/2014/main" id="{00000000-0008-0000-0F00-000045010000}"/>
            </a:ext>
          </a:extLst>
        </xdr:cNvPr>
        <xdr:cNvSpPr txBox="1"/>
      </xdr:nvSpPr>
      <xdr:spPr>
        <a:xfrm>
          <a:off x="4673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160655</xdr:rowOff>
    </xdr:from>
    <xdr:to>
      <xdr:col>24</xdr:col>
      <xdr:colOff>114300</xdr:colOff>
      <xdr:row>105</xdr:row>
      <xdr:rowOff>90805</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4584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164464</xdr:rowOff>
    </xdr:from>
    <xdr:to>
      <xdr:col>20</xdr:col>
      <xdr:colOff>38100</xdr:colOff>
      <xdr:row>105</xdr:row>
      <xdr:rowOff>94614</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3746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21589</xdr:rowOff>
    </xdr:from>
    <xdr:to>
      <xdr:col>15</xdr:col>
      <xdr:colOff>101600</xdr:colOff>
      <xdr:row>105</xdr:row>
      <xdr:rowOff>123189</xdr:rowOff>
    </xdr:to>
    <xdr:sp macro="" textlink="">
      <xdr:nvSpPr>
        <xdr:cNvPr id="328" name="フローチャート: 判断 327">
          <a:extLst>
            <a:ext uri="{FF2B5EF4-FFF2-40B4-BE49-F238E27FC236}">
              <a16:creationId xmlns:a16="http://schemas.microsoft.com/office/drawing/2014/main" id="{00000000-0008-0000-0F00-000048010000}"/>
            </a:ext>
          </a:extLst>
        </xdr:cNvPr>
        <xdr:cNvSpPr/>
      </xdr:nvSpPr>
      <xdr:spPr>
        <a:xfrm>
          <a:off x="2857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149225</xdr:rowOff>
    </xdr:from>
    <xdr:to>
      <xdr:col>24</xdr:col>
      <xdr:colOff>114300</xdr:colOff>
      <xdr:row>105</xdr:row>
      <xdr:rowOff>79375</xdr:rowOff>
    </xdr:to>
    <xdr:sp macro="" textlink="">
      <xdr:nvSpPr>
        <xdr:cNvPr id="334" name="楕円 333">
          <a:extLst>
            <a:ext uri="{FF2B5EF4-FFF2-40B4-BE49-F238E27FC236}">
              <a16:creationId xmlns:a16="http://schemas.microsoft.com/office/drawing/2014/main" id="{00000000-0008-0000-0F00-00004E010000}"/>
            </a:ext>
          </a:extLst>
        </xdr:cNvPr>
        <xdr:cNvSpPr/>
      </xdr:nvSpPr>
      <xdr:spPr>
        <a:xfrm>
          <a:off x="45847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652</xdr:rowOff>
    </xdr:from>
    <xdr:ext cx="405111" cy="259045"/>
    <xdr:sp macro="" textlink="">
      <xdr:nvSpPr>
        <xdr:cNvPr id="335" name="【市民会館】&#10;有形固定資産減価償却率該当値テキスト">
          <a:extLst>
            <a:ext uri="{FF2B5EF4-FFF2-40B4-BE49-F238E27FC236}">
              <a16:creationId xmlns:a16="http://schemas.microsoft.com/office/drawing/2014/main" id="{00000000-0008-0000-0F00-00004F010000}"/>
            </a:ext>
          </a:extLst>
        </xdr:cNvPr>
        <xdr:cNvSpPr txBox="1"/>
      </xdr:nvSpPr>
      <xdr:spPr>
        <a:xfrm>
          <a:off x="4673600" y="1783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19686</xdr:rowOff>
    </xdr:from>
    <xdr:to>
      <xdr:col>20</xdr:col>
      <xdr:colOff>38100</xdr:colOff>
      <xdr:row>105</xdr:row>
      <xdr:rowOff>121286</xdr:rowOff>
    </xdr:to>
    <xdr:sp macro="" textlink="">
      <xdr:nvSpPr>
        <xdr:cNvPr id="336" name="楕円 335">
          <a:extLst>
            <a:ext uri="{FF2B5EF4-FFF2-40B4-BE49-F238E27FC236}">
              <a16:creationId xmlns:a16="http://schemas.microsoft.com/office/drawing/2014/main" id="{00000000-0008-0000-0F00-000050010000}"/>
            </a:ext>
          </a:extLst>
        </xdr:cNvPr>
        <xdr:cNvSpPr/>
      </xdr:nvSpPr>
      <xdr:spPr>
        <a:xfrm>
          <a:off x="37465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28575</xdr:rowOff>
    </xdr:from>
    <xdr:to>
      <xdr:col>24</xdr:col>
      <xdr:colOff>63500</xdr:colOff>
      <xdr:row>105</xdr:row>
      <xdr:rowOff>70486</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flipV="1">
          <a:off x="3797300" y="1803082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111141</xdr:rowOff>
    </xdr:from>
    <xdr:ext cx="405111" cy="259045"/>
    <xdr:sp macro="" textlink="">
      <xdr:nvSpPr>
        <xdr:cNvPr id="338" name="n_1aveValue【市民会館】&#10;有形固定資産減価償却率">
          <a:extLst>
            <a:ext uri="{FF2B5EF4-FFF2-40B4-BE49-F238E27FC236}">
              <a16:creationId xmlns:a16="http://schemas.microsoft.com/office/drawing/2014/main" id="{00000000-0008-0000-0F00-000052010000}"/>
            </a:ext>
          </a:extLst>
        </xdr:cNvPr>
        <xdr:cNvSpPr txBox="1"/>
      </xdr:nvSpPr>
      <xdr:spPr>
        <a:xfrm>
          <a:off x="3582044"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139716</xdr:rowOff>
    </xdr:from>
    <xdr:ext cx="405111" cy="259045"/>
    <xdr:sp macro="" textlink="">
      <xdr:nvSpPr>
        <xdr:cNvPr id="339" name="n_2aveValue【市民会館】&#10;有形固定資産減価償却率">
          <a:extLst>
            <a:ext uri="{FF2B5EF4-FFF2-40B4-BE49-F238E27FC236}">
              <a16:creationId xmlns:a16="http://schemas.microsoft.com/office/drawing/2014/main" id="{00000000-0008-0000-0F00-000053010000}"/>
            </a:ext>
          </a:extLst>
        </xdr:cNvPr>
        <xdr:cNvSpPr txBox="1"/>
      </xdr:nvSpPr>
      <xdr:spPr>
        <a:xfrm>
          <a:off x="2705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112413</xdr:rowOff>
    </xdr:from>
    <xdr:ext cx="405111" cy="259045"/>
    <xdr:sp macro="" textlink="">
      <xdr:nvSpPr>
        <xdr:cNvPr id="340" name="n_1mainValue【市民会館】&#10;有形固定資産減価償却率">
          <a:extLst>
            <a:ext uri="{FF2B5EF4-FFF2-40B4-BE49-F238E27FC236}">
              <a16:creationId xmlns:a16="http://schemas.microsoft.com/office/drawing/2014/main" id="{00000000-0008-0000-0F00-000054010000}"/>
            </a:ext>
          </a:extLst>
        </xdr:cNvPr>
        <xdr:cNvSpPr txBox="1"/>
      </xdr:nvSpPr>
      <xdr:spPr>
        <a:xfrm>
          <a:off x="3582044" y="1811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市民会館】&#10;一人当たり面積グラフ枠">
          <a:extLst>
            <a:ext uri="{FF2B5EF4-FFF2-40B4-BE49-F238E27FC236}">
              <a16:creationId xmlns:a16="http://schemas.microsoft.com/office/drawing/2014/main" id="{00000000-0008-0000-0F00-00006B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7620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10476865" y="1724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11447</xdr:rowOff>
    </xdr:from>
    <xdr:ext cx="469744" cy="259045"/>
    <xdr:sp macro="" textlink="">
      <xdr:nvSpPr>
        <xdr:cNvPr id="365" name="【市民会館】&#10;一人当たり面積最小値テキスト">
          <a:extLst>
            <a:ext uri="{FF2B5EF4-FFF2-40B4-BE49-F238E27FC236}">
              <a16:creationId xmlns:a16="http://schemas.microsoft.com/office/drawing/2014/main" id="{00000000-0008-0000-0F00-00006D010000}"/>
            </a:ext>
          </a:extLst>
        </xdr:cNvPr>
        <xdr:cNvSpPr txBox="1"/>
      </xdr:nvSpPr>
      <xdr:spPr>
        <a:xfrm>
          <a:off x="10515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xdr:rowOff>
    </xdr:from>
    <xdr:to>
      <xdr:col>55</xdr:col>
      <xdr:colOff>88900</xdr:colOff>
      <xdr:row>108</xdr:row>
      <xdr:rowOff>7620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367" name="【市民会館】&#10;一人当たり面積最大値テキスト">
          <a:extLst>
            <a:ext uri="{FF2B5EF4-FFF2-40B4-BE49-F238E27FC236}">
              <a16:creationId xmlns:a16="http://schemas.microsoft.com/office/drawing/2014/main" id="{00000000-0008-0000-0F00-00006F010000}"/>
            </a:ext>
          </a:extLst>
        </xdr:cNvPr>
        <xdr:cNvSpPr txBox="1"/>
      </xdr:nvSpPr>
      <xdr:spPr>
        <a:xfrm>
          <a:off x="10515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29227</xdr:rowOff>
    </xdr:from>
    <xdr:ext cx="469744" cy="259045"/>
    <xdr:sp macro="" textlink="">
      <xdr:nvSpPr>
        <xdr:cNvPr id="369" name="【市民会館】&#10;一人当たり面積平均値テキスト">
          <a:extLst>
            <a:ext uri="{FF2B5EF4-FFF2-40B4-BE49-F238E27FC236}">
              <a16:creationId xmlns:a16="http://schemas.microsoft.com/office/drawing/2014/main" id="{00000000-0008-0000-0F00-000071010000}"/>
            </a:ext>
          </a:extLst>
        </xdr:cNvPr>
        <xdr:cNvSpPr txBox="1"/>
      </xdr:nvSpPr>
      <xdr:spPr>
        <a:xfrm>
          <a:off x="10515600" y="1786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xdr:rowOff>
    </xdr:from>
    <xdr:to>
      <xdr:col>55</xdr:col>
      <xdr:colOff>50800</xdr:colOff>
      <xdr:row>105</xdr:row>
      <xdr:rowOff>107950</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10426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71" name="フローチャート: 判断 370">
          <a:extLst>
            <a:ext uri="{FF2B5EF4-FFF2-40B4-BE49-F238E27FC236}">
              <a16:creationId xmlns:a16="http://schemas.microsoft.com/office/drawing/2014/main" id="{00000000-0008-0000-0F00-000073010000}"/>
            </a:ext>
          </a:extLst>
        </xdr:cNvPr>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67311</xdr:rowOff>
    </xdr:from>
    <xdr:to>
      <xdr:col>46</xdr:col>
      <xdr:colOff>38100</xdr:colOff>
      <xdr:row>105</xdr:row>
      <xdr:rowOff>168911</xdr:rowOff>
    </xdr:to>
    <xdr:sp macro="" textlink="">
      <xdr:nvSpPr>
        <xdr:cNvPr id="372" name="フローチャート: 判断 371">
          <a:extLst>
            <a:ext uri="{FF2B5EF4-FFF2-40B4-BE49-F238E27FC236}">
              <a16:creationId xmlns:a16="http://schemas.microsoft.com/office/drawing/2014/main" id="{00000000-0008-0000-0F00-000074010000}"/>
            </a:ext>
          </a:extLst>
        </xdr:cNvPr>
        <xdr:cNvSpPr/>
      </xdr:nvSpPr>
      <xdr:spPr>
        <a:xfrm>
          <a:off x="8699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90170</xdr:rowOff>
    </xdr:from>
    <xdr:to>
      <xdr:col>55</xdr:col>
      <xdr:colOff>50800</xdr:colOff>
      <xdr:row>108</xdr:row>
      <xdr:rowOff>20320</xdr:rowOff>
    </xdr:to>
    <xdr:sp macro="" textlink="">
      <xdr:nvSpPr>
        <xdr:cNvPr id="378" name="楕円 377">
          <a:extLst>
            <a:ext uri="{FF2B5EF4-FFF2-40B4-BE49-F238E27FC236}">
              <a16:creationId xmlns:a16="http://schemas.microsoft.com/office/drawing/2014/main" id="{00000000-0008-0000-0F00-00007A010000}"/>
            </a:ext>
          </a:extLst>
        </xdr:cNvPr>
        <xdr:cNvSpPr/>
      </xdr:nvSpPr>
      <xdr:spPr>
        <a:xfrm>
          <a:off x="104267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5097</xdr:rowOff>
    </xdr:from>
    <xdr:ext cx="469744" cy="259045"/>
    <xdr:sp macro="" textlink="">
      <xdr:nvSpPr>
        <xdr:cNvPr id="379" name="【市民会館】&#10;一人当たり面積該当値テキスト">
          <a:extLst>
            <a:ext uri="{FF2B5EF4-FFF2-40B4-BE49-F238E27FC236}">
              <a16:creationId xmlns:a16="http://schemas.microsoft.com/office/drawing/2014/main" id="{00000000-0008-0000-0F00-00007B010000}"/>
            </a:ext>
          </a:extLst>
        </xdr:cNvPr>
        <xdr:cNvSpPr txBox="1"/>
      </xdr:nvSpPr>
      <xdr:spPr>
        <a:xfrm>
          <a:off x="10515600" y="183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90170</xdr:rowOff>
    </xdr:from>
    <xdr:to>
      <xdr:col>50</xdr:col>
      <xdr:colOff>165100</xdr:colOff>
      <xdr:row>108</xdr:row>
      <xdr:rowOff>20320</xdr:rowOff>
    </xdr:to>
    <xdr:sp macro="" textlink="">
      <xdr:nvSpPr>
        <xdr:cNvPr id="380" name="楕円 379">
          <a:extLst>
            <a:ext uri="{FF2B5EF4-FFF2-40B4-BE49-F238E27FC236}">
              <a16:creationId xmlns:a16="http://schemas.microsoft.com/office/drawing/2014/main" id="{00000000-0008-0000-0F00-00007C010000}"/>
            </a:ext>
          </a:extLst>
        </xdr:cNvPr>
        <xdr:cNvSpPr/>
      </xdr:nvSpPr>
      <xdr:spPr>
        <a:xfrm>
          <a:off x="9588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140970</xdr:rowOff>
    </xdr:from>
    <xdr:to>
      <xdr:col>55</xdr:col>
      <xdr:colOff>0</xdr:colOff>
      <xdr:row>107</xdr:row>
      <xdr:rowOff>140970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9639300" y="18486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162577</xdr:rowOff>
    </xdr:from>
    <xdr:ext cx="469744" cy="259045"/>
    <xdr:sp macro="" textlink="">
      <xdr:nvSpPr>
        <xdr:cNvPr id="382" name="n_1aveValue【市民会館】&#10;一人当たり面積">
          <a:extLst>
            <a:ext uri="{FF2B5EF4-FFF2-40B4-BE49-F238E27FC236}">
              <a16:creationId xmlns:a16="http://schemas.microsoft.com/office/drawing/2014/main" id="{00000000-0008-0000-0F00-00007E010000}"/>
            </a:ext>
          </a:extLst>
        </xdr:cNvPr>
        <xdr:cNvSpPr txBox="1"/>
      </xdr:nvSpPr>
      <xdr:spPr>
        <a:xfrm>
          <a:off x="9391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13988</xdr:rowOff>
    </xdr:from>
    <xdr:ext cx="469744" cy="259045"/>
    <xdr:sp macro="" textlink="">
      <xdr:nvSpPr>
        <xdr:cNvPr id="383" name="n_2aveValue【市民会館】&#10;一人当たり面積">
          <a:extLst>
            <a:ext uri="{FF2B5EF4-FFF2-40B4-BE49-F238E27FC236}">
              <a16:creationId xmlns:a16="http://schemas.microsoft.com/office/drawing/2014/main" id="{00000000-0008-0000-0F00-00007F010000}"/>
            </a:ext>
          </a:extLst>
        </xdr:cNvPr>
        <xdr:cNvSpPr txBox="1"/>
      </xdr:nvSpPr>
      <xdr:spPr>
        <a:xfrm>
          <a:off x="8515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11447</xdr:rowOff>
    </xdr:from>
    <xdr:ext cx="469744" cy="259045"/>
    <xdr:sp macro="" textlink="">
      <xdr:nvSpPr>
        <xdr:cNvPr id="384" name="n_1mainValue【市民会館】&#10;一人当たり面積">
          <a:extLst>
            <a:ext uri="{FF2B5EF4-FFF2-40B4-BE49-F238E27FC236}">
              <a16:creationId xmlns:a16="http://schemas.microsoft.com/office/drawing/2014/main" id="{00000000-0008-0000-0F00-000080010000}"/>
            </a:ext>
          </a:extLst>
        </xdr:cNvPr>
        <xdr:cNvSpPr txBox="1"/>
      </xdr:nvSpPr>
      <xdr:spPr>
        <a:xfrm>
          <a:off x="93917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a:extLst>
            <a:ext uri="{FF2B5EF4-FFF2-40B4-BE49-F238E27FC236}">
              <a16:creationId xmlns:a16="http://schemas.microsoft.com/office/drawing/2014/main" id="{00000000-0008-0000-0F00-00009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46482</xdr:rowOff>
    </xdr:from>
    <xdr:to>
      <xdr:col>85</xdr:col>
      <xdr:colOff>126364</xdr:colOff>
      <xdr:row>41</xdr:row>
      <xdr:rowOff>44196</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flipV="1">
          <a:off x="16318864" y="5704332"/>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48023</xdr:rowOff>
    </xdr:from>
    <xdr:ext cx="405111" cy="259045"/>
    <xdr:sp macro="" textlink="">
      <xdr:nvSpPr>
        <xdr:cNvPr id="408" name="【一般廃棄物処理施設】&#10;有形固定資産減価償却率最小値テキスト">
          <a:extLst>
            <a:ext uri="{FF2B5EF4-FFF2-40B4-BE49-F238E27FC236}">
              <a16:creationId xmlns:a16="http://schemas.microsoft.com/office/drawing/2014/main" id="{00000000-0008-0000-0F00-000098010000}"/>
            </a:ext>
          </a:extLst>
        </xdr:cNvPr>
        <xdr:cNvSpPr txBox="1"/>
      </xdr:nvSpPr>
      <xdr:spPr>
        <a:xfrm>
          <a:off x="16357600" y="707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44196</xdr:rowOff>
    </xdr:from>
    <xdr:to>
      <xdr:col>86</xdr:col>
      <xdr:colOff>25400</xdr:colOff>
      <xdr:row>41</xdr:row>
      <xdr:rowOff>44196</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6230600" y="707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164609</xdr:rowOff>
    </xdr:from>
    <xdr:ext cx="405111" cy="259045"/>
    <xdr:sp macro="" textlink="">
      <xdr:nvSpPr>
        <xdr:cNvPr id="410" name="【一般廃棄物処理施設】&#10;有形固定資産減価償却率最大値テキスト">
          <a:extLst>
            <a:ext uri="{FF2B5EF4-FFF2-40B4-BE49-F238E27FC236}">
              <a16:creationId xmlns:a16="http://schemas.microsoft.com/office/drawing/2014/main" id="{00000000-0008-0000-0F00-00009A010000}"/>
            </a:ext>
          </a:extLst>
        </xdr:cNvPr>
        <xdr:cNvSpPr txBox="1"/>
      </xdr:nvSpPr>
      <xdr:spPr>
        <a:xfrm>
          <a:off x="16357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46482</xdr:rowOff>
    </xdr:from>
    <xdr:to>
      <xdr:col>86</xdr:col>
      <xdr:colOff>25400</xdr:colOff>
      <xdr:row>33</xdr:row>
      <xdr:rowOff>46482</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6230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412" name="【一般廃棄物処理施設】&#10;有形固定資産減価償却率平均値テキスト">
          <a:extLst>
            <a:ext uri="{FF2B5EF4-FFF2-40B4-BE49-F238E27FC236}">
              <a16:creationId xmlns:a16="http://schemas.microsoft.com/office/drawing/2014/main" id="{00000000-0008-0000-0F00-00009C010000}"/>
            </a:ext>
          </a:extLst>
        </xdr:cNvPr>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68834</xdr:rowOff>
    </xdr:from>
    <xdr:to>
      <xdr:col>85</xdr:col>
      <xdr:colOff>177800</xdr:colOff>
      <xdr:row>34</xdr:row>
      <xdr:rowOff>170434</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16268700" y="589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91711</xdr:rowOff>
    </xdr:from>
    <xdr:ext cx="405111" cy="259045"/>
    <xdr:sp macro="" textlink="">
      <xdr:nvSpPr>
        <xdr:cNvPr id="422" name="【一般廃棄物処理施設】&#10;有形固定資産減価償却率該当値テキスト">
          <a:extLst>
            <a:ext uri="{FF2B5EF4-FFF2-40B4-BE49-F238E27FC236}">
              <a16:creationId xmlns:a16="http://schemas.microsoft.com/office/drawing/2014/main" id="{00000000-0008-0000-0F00-0000A6010000}"/>
            </a:ext>
          </a:extLst>
        </xdr:cNvPr>
        <xdr:cNvSpPr txBox="1"/>
      </xdr:nvSpPr>
      <xdr:spPr>
        <a:xfrm>
          <a:off x="16357600" y="574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130556</xdr:rowOff>
    </xdr:from>
    <xdr:to>
      <xdr:col>81</xdr:col>
      <xdr:colOff>101600</xdr:colOff>
      <xdr:row>35</xdr:row>
      <xdr:rowOff>60706</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15430500" y="595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119634</xdr:rowOff>
    </xdr:from>
    <xdr:to>
      <xdr:col>85</xdr:col>
      <xdr:colOff>127000</xdr:colOff>
      <xdr:row>35</xdr:row>
      <xdr:rowOff>9906</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flipV="1">
          <a:off x="15481300" y="5948934"/>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26687</xdr:rowOff>
    </xdr:from>
    <xdr:ext cx="405111" cy="259045"/>
    <xdr:sp macro="" textlink="">
      <xdr:nvSpPr>
        <xdr:cNvPr id="425" name="n_1aveValue【一般廃棄物処理施設】&#10;有形固定資産減価償却率">
          <a:extLst>
            <a:ext uri="{FF2B5EF4-FFF2-40B4-BE49-F238E27FC236}">
              <a16:creationId xmlns:a16="http://schemas.microsoft.com/office/drawing/2014/main" id="{00000000-0008-0000-0F00-0000A9010000}"/>
            </a:ext>
          </a:extLst>
        </xdr:cNvPr>
        <xdr:cNvSpPr txBox="1"/>
      </xdr:nvSpPr>
      <xdr:spPr>
        <a:xfrm>
          <a:off x="152660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52087</xdr:rowOff>
    </xdr:from>
    <xdr:ext cx="405111" cy="259045"/>
    <xdr:sp macro="" textlink="">
      <xdr:nvSpPr>
        <xdr:cNvPr id="426" name="n_2aveValue【一般廃棄物処理施設】&#10;有形固定資産減価償却率">
          <a:extLst>
            <a:ext uri="{FF2B5EF4-FFF2-40B4-BE49-F238E27FC236}">
              <a16:creationId xmlns:a16="http://schemas.microsoft.com/office/drawing/2014/main" id="{00000000-0008-0000-0F00-0000AA010000}"/>
            </a:ext>
          </a:extLst>
        </xdr:cNvPr>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77233</xdr:rowOff>
    </xdr:from>
    <xdr:ext cx="405111" cy="259045"/>
    <xdr:sp macro="" textlink="">
      <xdr:nvSpPr>
        <xdr:cNvPr id="427" name="n_1mainValue【一般廃棄物処理施設】&#10;有形固定資産減価償却率">
          <a:extLst>
            <a:ext uri="{FF2B5EF4-FFF2-40B4-BE49-F238E27FC236}">
              <a16:creationId xmlns:a16="http://schemas.microsoft.com/office/drawing/2014/main" id="{00000000-0008-0000-0F00-0000AB010000}"/>
            </a:ext>
          </a:extLst>
        </xdr:cNvPr>
        <xdr:cNvSpPr txBox="1"/>
      </xdr:nvSpPr>
      <xdr:spPr>
        <a:xfrm>
          <a:off x="15266044" y="573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a:extLst>
            <a:ext uri="{FF2B5EF4-FFF2-40B4-BE49-F238E27FC236}">
              <a16:creationId xmlns:a16="http://schemas.microsoft.com/office/drawing/2014/main" id="{00000000-0008-0000-0F00-0000C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65951</xdr:rowOff>
    </xdr:from>
    <xdr:to>
      <xdr:col>116</xdr:col>
      <xdr:colOff>62864</xdr:colOff>
      <xdr:row>42</xdr:row>
      <xdr:rowOff>6528</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flipV="1">
          <a:off x="22160864" y="5723801"/>
          <a:ext cx="0" cy="14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10355</xdr:rowOff>
    </xdr:from>
    <xdr:ext cx="469744" cy="259045"/>
    <xdr:sp macro="" textlink="">
      <xdr:nvSpPr>
        <xdr:cNvPr id="452" name="【一般廃棄物処理施設】&#10;一人当たり有形固定資産（償却資産）額最小値テキスト">
          <a:extLst>
            <a:ext uri="{FF2B5EF4-FFF2-40B4-BE49-F238E27FC236}">
              <a16:creationId xmlns:a16="http://schemas.microsoft.com/office/drawing/2014/main" id="{00000000-0008-0000-0F00-0000C4010000}"/>
            </a:ext>
          </a:extLst>
        </xdr:cNvPr>
        <xdr:cNvSpPr txBox="1"/>
      </xdr:nvSpPr>
      <xdr:spPr>
        <a:xfrm>
          <a:off x="22199600" y="721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6528</xdr:rowOff>
    </xdr:from>
    <xdr:to>
      <xdr:col>116</xdr:col>
      <xdr:colOff>152400</xdr:colOff>
      <xdr:row>42</xdr:row>
      <xdr:rowOff>6528</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22072600" y="720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12628</xdr:rowOff>
    </xdr:from>
    <xdr:ext cx="599010" cy="259045"/>
    <xdr:sp macro="" textlink="">
      <xdr:nvSpPr>
        <xdr:cNvPr id="454" name="【一般廃棄物処理施設】&#10;一人当たり有形固定資産（償却資産）額最大値テキスト">
          <a:extLst>
            <a:ext uri="{FF2B5EF4-FFF2-40B4-BE49-F238E27FC236}">
              <a16:creationId xmlns:a16="http://schemas.microsoft.com/office/drawing/2014/main" id="{00000000-0008-0000-0F00-0000C6010000}"/>
            </a:ext>
          </a:extLst>
        </xdr:cNvPr>
        <xdr:cNvSpPr txBox="1"/>
      </xdr:nvSpPr>
      <xdr:spPr>
        <a:xfrm>
          <a:off x="22199600" y="549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65951</xdr:rowOff>
    </xdr:from>
    <xdr:to>
      <xdr:col>116</xdr:col>
      <xdr:colOff>152400</xdr:colOff>
      <xdr:row>33</xdr:row>
      <xdr:rowOff>65951</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22072600" y="572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59059</xdr:rowOff>
    </xdr:from>
    <xdr:ext cx="534377" cy="259045"/>
    <xdr:sp macro="" textlink="">
      <xdr:nvSpPr>
        <xdr:cNvPr id="456" name="【一般廃棄物処理施設】&#10;一人当たり有形固定資産（償却資産）額平均値テキスト">
          <a:extLst>
            <a:ext uri="{FF2B5EF4-FFF2-40B4-BE49-F238E27FC236}">
              <a16:creationId xmlns:a16="http://schemas.microsoft.com/office/drawing/2014/main" id="{00000000-0008-0000-0F00-0000C8010000}"/>
            </a:ext>
          </a:extLst>
        </xdr:cNvPr>
        <xdr:cNvSpPr txBox="1"/>
      </xdr:nvSpPr>
      <xdr:spPr>
        <a:xfrm>
          <a:off x="22199600" y="640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36182</xdr:rowOff>
    </xdr:from>
    <xdr:to>
      <xdr:col>116</xdr:col>
      <xdr:colOff>114300</xdr:colOff>
      <xdr:row>38</xdr:row>
      <xdr:rowOff>137782</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22110700" y="65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25603</xdr:rowOff>
    </xdr:from>
    <xdr:to>
      <xdr:col>112</xdr:col>
      <xdr:colOff>38100</xdr:colOff>
      <xdr:row>38</xdr:row>
      <xdr:rowOff>127203</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21272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49784</xdr:rowOff>
    </xdr:from>
    <xdr:to>
      <xdr:col>107</xdr:col>
      <xdr:colOff>101600</xdr:colOff>
      <xdr:row>38</xdr:row>
      <xdr:rowOff>151384</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20383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164719</xdr:rowOff>
    </xdr:from>
    <xdr:to>
      <xdr:col>116</xdr:col>
      <xdr:colOff>114300</xdr:colOff>
      <xdr:row>41</xdr:row>
      <xdr:rowOff>94869</xdr:rowOff>
    </xdr:to>
    <xdr:sp macro="" textlink="">
      <xdr:nvSpPr>
        <xdr:cNvPr id="465" name="楕円 464">
          <a:extLst>
            <a:ext uri="{FF2B5EF4-FFF2-40B4-BE49-F238E27FC236}">
              <a16:creationId xmlns:a16="http://schemas.microsoft.com/office/drawing/2014/main" id="{00000000-0008-0000-0F00-0000D1010000}"/>
            </a:ext>
          </a:extLst>
        </xdr:cNvPr>
        <xdr:cNvSpPr/>
      </xdr:nvSpPr>
      <xdr:spPr>
        <a:xfrm>
          <a:off x="22110700" y="702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143146</xdr:rowOff>
    </xdr:from>
    <xdr:ext cx="534377" cy="259045"/>
    <xdr:sp macro="" textlink="">
      <xdr:nvSpPr>
        <xdr:cNvPr id="466" name="【一般廃棄物処理施設】&#10;一人当たり有形固定資産（償却資産）額該当値テキスト">
          <a:extLst>
            <a:ext uri="{FF2B5EF4-FFF2-40B4-BE49-F238E27FC236}">
              <a16:creationId xmlns:a16="http://schemas.microsoft.com/office/drawing/2014/main" id="{00000000-0008-0000-0F00-0000D2010000}"/>
            </a:ext>
          </a:extLst>
        </xdr:cNvPr>
        <xdr:cNvSpPr txBox="1"/>
      </xdr:nvSpPr>
      <xdr:spPr>
        <a:xfrm>
          <a:off x="22199600" y="70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164503</xdr:rowOff>
    </xdr:from>
    <xdr:to>
      <xdr:col>112</xdr:col>
      <xdr:colOff>38100</xdr:colOff>
      <xdr:row>41</xdr:row>
      <xdr:rowOff>94653</xdr:rowOff>
    </xdr:to>
    <xdr:sp macro="" textlink="">
      <xdr:nvSpPr>
        <xdr:cNvPr id="467" name="楕円 466">
          <a:extLst>
            <a:ext uri="{FF2B5EF4-FFF2-40B4-BE49-F238E27FC236}">
              <a16:creationId xmlns:a16="http://schemas.microsoft.com/office/drawing/2014/main" id="{00000000-0008-0000-0F00-0000D3010000}"/>
            </a:ext>
          </a:extLst>
        </xdr:cNvPr>
        <xdr:cNvSpPr/>
      </xdr:nvSpPr>
      <xdr:spPr>
        <a:xfrm>
          <a:off x="21272500" y="702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43853</xdr:rowOff>
    </xdr:from>
    <xdr:to>
      <xdr:col>116</xdr:col>
      <xdr:colOff>63500</xdr:colOff>
      <xdr:row>41</xdr:row>
      <xdr:rowOff>44069</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21323300" y="7073303"/>
          <a:ext cx="8382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143730</xdr:rowOff>
    </xdr:from>
    <xdr:ext cx="534377" cy="259045"/>
    <xdr:sp macro="" textlink="">
      <xdr:nvSpPr>
        <xdr:cNvPr id="469" name="n_1aveValue【一般廃棄物処理施設】&#10;一人当たり有形固定資産（償却資産）額">
          <a:extLst>
            <a:ext uri="{FF2B5EF4-FFF2-40B4-BE49-F238E27FC236}">
              <a16:creationId xmlns:a16="http://schemas.microsoft.com/office/drawing/2014/main" id="{00000000-0008-0000-0F00-0000D5010000}"/>
            </a:ext>
          </a:extLst>
        </xdr:cNvPr>
        <xdr:cNvSpPr txBox="1"/>
      </xdr:nvSpPr>
      <xdr:spPr>
        <a:xfrm>
          <a:off x="210434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167911</xdr:rowOff>
    </xdr:from>
    <xdr:ext cx="534377" cy="259045"/>
    <xdr:sp macro="" textlink="">
      <xdr:nvSpPr>
        <xdr:cNvPr id="470" name="n_2aveValue【一般廃棄物処理施設】&#10;一人当たり有形固定資産（償却資産）額">
          <a:extLst>
            <a:ext uri="{FF2B5EF4-FFF2-40B4-BE49-F238E27FC236}">
              <a16:creationId xmlns:a16="http://schemas.microsoft.com/office/drawing/2014/main" id="{00000000-0008-0000-0F00-0000D6010000}"/>
            </a:ext>
          </a:extLst>
        </xdr:cNvPr>
        <xdr:cNvSpPr txBox="1"/>
      </xdr:nvSpPr>
      <xdr:spPr>
        <a:xfrm>
          <a:off x="20167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85780</xdr:rowOff>
    </xdr:from>
    <xdr:ext cx="534377" cy="259045"/>
    <xdr:sp macro="" textlink="">
      <xdr:nvSpPr>
        <xdr:cNvPr id="471" name="n_1mainValue【一般廃棄物処理施設】&#10;一人当たり有形固定資産（償却資産）額">
          <a:extLst>
            <a:ext uri="{FF2B5EF4-FFF2-40B4-BE49-F238E27FC236}">
              <a16:creationId xmlns:a16="http://schemas.microsoft.com/office/drawing/2014/main" id="{00000000-0008-0000-0F00-0000D7010000}"/>
            </a:ext>
          </a:extLst>
        </xdr:cNvPr>
        <xdr:cNvSpPr txBox="1"/>
      </xdr:nvSpPr>
      <xdr:spPr>
        <a:xfrm>
          <a:off x="21043411" y="71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4" name="【保健センター・保健所】&#10;有形固定資産減価償却率グラフ枠">
          <a:extLst>
            <a:ext uri="{FF2B5EF4-FFF2-40B4-BE49-F238E27FC236}">
              <a16:creationId xmlns:a16="http://schemas.microsoft.com/office/drawing/2014/main" id="{00000000-0008-0000-0F00-0000EE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24765</xdr:rowOff>
    </xdr:from>
    <xdr:to>
      <xdr:col>85</xdr:col>
      <xdr:colOff>126364</xdr:colOff>
      <xdr:row>63</xdr:row>
      <xdr:rowOff>28575</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flipV="1">
          <a:off x="16318864" y="94545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32402</xdr:rowOff>
    </xdr:from>
    <xdr:ext cx="405111" cy="259045"/>
    <xdr:sp macro="" textlink="">
      <xdr:nvSpPr>
        <xdr:cNvPr id="496" name="【保健センター・保健所】&#10;有形固定資産減価償却率最小値テキスト">
          <a:extLst>
            <a:ext uri="{FF2B5EF4-FFF2-40B4-BE49-F238E27FC236}">
              <a16:creationId xmlns:a16="http://schemas.microsoft.com/office/drawing/2014/main" id="{00000000-0008-0000-0F00-0000F0010000}"/>
            </a:ext>
          </a:extLst>
        </xdr:cNvPr>
        <xdr:cNvSpPr txBox="1"/>
      </xdr:nvSpPr>
      <xdr:spPr>
        <a:xfrm>
          <a:off x="16357600"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28575</xdr:rowOff>
    </xdr:from>
    <xdr:to>
      <xdr:col>86</xdr:col>
      <xdr:colOff>25400</xdr:colOff>
      <xdr:row>63</xdr:row>
      <xdr:rowOff>28575</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6230600" y="108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142892</xdr:rowOff>
    </xdr:from>
    <xdr:ext cx="405111" cy="259045"/>
    <xdr:sp macro="" textlink="">
      <xdr:nvSpPr>
        <xdr:cNvPr id="498" name="【保健センター・保健所】&#10;有形固定資産減価償却率最大値テキスト">
          <a:extLst>
            <a:ext uri="{FF2B5EF4-FFF2-40B4-BE49-F238E27FC236}">
              <a16:creationId xmlns:a16="http://schemas.microsoft.com/office/drawing/2014/main" id="{00000000-0008-0000-0F00-0000F2010000}"/>
            </a:ext>
          </a:extLst>
        </xdr:cNvPr>
        <xdr:cNvSpPr txBox="1"/>
      </xdr:nvSpPr>
      <xdr:spPr>
        <a:xfrm>
          <a:off x="16357600" y="922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24765</xdr:rowOff>
    </xdr:from>
    <xdr:to>
      <xdr:col>86</xdr:col>
      <xdr:colOff>25400</xdr:colOff>
      <xdr:row>55</xdr:row>
      <xdr:rowOff>24765</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6230600" y="945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30497</xdr:rowOff>
    </xdr:from>
    <xdr:ext cx="405111" cy="259045"/>
    <xdr:sp macro="" textlink="">
      <xdr:nvSpPr>
        <xdr:cNvPr id="500" name="【保健センター・保健所】&#10;有形固定資産減価償却率平均値テキスト">
          <a:extLst>
            <a:ext uri="{FF2B5EF4-FFF2-40B4-BE49-F238E27FC236}">
              <a16:creationId xmlns:a16="http://schemas.microsoft.com/office/drawing/2014/main" id="{00000000-0008-0000-0F00-0000F4010000}"/>
            </a:ext>
          </a:extLst>
        </xdr:cNvPr>
        <xdr:cNvSpPr txBox="1"/>
      </xdr:nvSpPr>
      <xdr:spPr>
        <a:xfrm>
          <a:off x="163576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501" name="フローチャート: 判断 500">
          <a:extLst>
            <a:ext uri="{FF2B5EF4-FFF2-40B4-BE49-F238E27FC236}">
              <a16:creationId xmlns:a16="http://schemas.microsoft.com/office/drawing/2014/main" id="{00000000-0008-0000-0F00-0000F5010000}"/>
            </a:ext>
          </a:extLst>
        </xdr:cNvPr>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71120</xdr:rowOff>
    </xdr:from>
    <xdr:to>
      <xdr:col>81</xdr:col>
      <xdr:colOff>101600</xdr:colOff>
      <xdr:row>60</xdr:row>
      <xdr:rowOff>1270</xdr:rowOff>
    </xdr:to>
    <xdr:sp macro="" textlink="">
      <xdr:nvSpPr>
        <xdr:cNvPr id="502" name="フローチャート: 判断 501">
          <a:extLst>
            <a:ext uri="{FF2B5EF4-FFF2-40B4-BE49-F238E27FC236}">
              <a16:creationId xmlns:a16="http://schemas.microsoft.com/office/drawing/2014/main" id="{00000000-0008-0000-0F00-0000F6010000}"/>
            </a:ext>
          </a:extLst>
        </xdr:cNvPr>
        <xdr:cNvSpPr/>
      </xdr:nvSpPr>
      <xdr:spPr>
        <a:xfrm>
          <a:off x="15430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99695</xdr:rowOff>
    </xdr:from>
    <xdr:to>
      <xdr:col>76</xdr:col>
      <xdr:colOff>165100</xdr:colOff>
      <xdr:row>60</xdr:row>
      <xdr:rowOff>29845</xdr:rowOff>
    </xdr:to>
    <xdr:sp macro="" textlink="">
      <xdr:nvSpPr>
        <xdr:cNvPr id="503" name="フローチャート: 判断 502">
          <a:extLst>
            <a:ext uri="{FF2B5EF4-FFF2-40B4-BE49-F238E27FC236}">
              <a16:creationId xmlns:a16="http://schemas.microsoft.com/office/drawing/2014/main" id="{00000000-0008-0000-0F00-0000F7010000}"/>
            </a:ext>
          </a:extLst>
        </xdr:cNvPr>
        <xdr:cNvSpPr/>
      </xdr:nvSpPr>
      <xdr:spPr>
        <a:xfrm>
          <a:off x="14541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76835</xdr:rowOff>
    </xdr:from>
    <xdr:to>
      <xdr:col>85</xdr:col>
      <xdr:colOff>177800</xdr:colOff>
      <xdr:row>58</xdr:row>
      <xdr:rowOff>6985</xdr:rowOff>
    </xdr:to>
    <xdr:sp macro="" textlink="">
      <xdr:nvSpPr>
        <xdr:cNvPr id="509" name="楕円 508">
          <a:extLst>
            <a:ext uri="{FF2B5EF4-FFF2-40B4-BE49-F238E27FC236}">
              <a16:creationId xmlns:a16="http://schemas.microsoft.com/office/drawing/2014/main" id="{00000000-0008-0000-0F00-0000FD010000}"/>
            </a:ext>
          </a:extLst>
        </xdr:cNvPr>
        <xdr:cNvSpPr/>
      </xdr:nvSpPr>
      <xdr:spPr>
        <a:xfrm>
          <a:off x="16268700" y="98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99712</xdr:rowOff>
    </xdr:from>
    <xdr:ext cx="405111" cy="259045"/>
    <xdr:sp macro="" textlink="">
      <xdr:nvSpPr>
        <xdr:cNvPr id="510" name="【保健センター・保健所】&#10;有形固定資産減価償却率該当値テキスト">
          <a:extLst>
            <a:ext uri="{FF2B5EF4-FFF2-40B4-BE49-F238E27FC236}">
              <a16:creationId xmlns:a16="http://schemas.microsoft.com/office/drawing/2014/main" id="{00000000-0008-0000-0F00-0000FE010000}"/>
            </a:ext>
          </a:extLst>
        </xdr:cNvPr>
        <xdr:cNvSpPr txBox="1"/>
      </xdr:nvSpPr>
      <xdr:spPr>
        <a:xfrm>
          <a:off x="16357600"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113030</xdr:rowOff>
    </xdr:from>
    <xdr:to>
      <xdr:col>81</xdr:col>
      <xdr:colOff>101600</xdr:colOff>
      <xdr:row>58</xdr:row>
      <xdr:rowOff>43180</xdr:rowOff>
    </xdr:to>
    <xdr:sp macro="" textlink="">
      <xdr:nvSpPr>
        <xdr:cNvPr id="511" name="楕円 510">
          <a:extLst>
            <a:ext uri="{FF2B5EF4-FFF2-40B4-BE49-F238E27FC236}">
              <a16:creationId xmlns:a16="http://schemas.microsoft.com/office/drawing/2014/main" id="{00000000-0008-0000-0F00-0000FF010000}"/>
            </a:ext>
          </a:extLst>
        </xdr:cNvPr>
        <xdr:cNvSpPr/>
      </xdr:nvSpPr>
      <xdr:spPr>
        <a:xfrm>
          <a:off x="15430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127635</xdr:rowOff>
    </xdr:from>
    <xdr:to>
      <xdr:col>85</xdr:col>
      <xdr:colOff>127000</xdr:colOff>
      <xdr:row>57</xdr:row>
      <xdr:rowOff>163830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flipV="1">
          <a:off x="15481300" y="990028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163847</xdr:rowOff>
    </xdr:from>
    <xdr:ext cx="405111" cy="259045"/>
    <xdr:sp macro="" textlink="">
      <xdr:nvSpPr>
        <xdr:cNvPr id="513" name="n_1aveValue【保健センター・保健所】&#10;有形固定資産減価償却率">
          <a:extLst>
            <a:ext uri="{FF2B5EF4-FFF2-40B4-BE49-F238E27FC236}">
              <a16:creationId xmlns:a16="http://schemas.microsoft.com/office/drawing/2014/main" id="{00000000-0008-0000-0F00-000001020000}"/>
            </a:ext>
          </a:extLst>
        </xdr:cNvPr>
        <xdr:cNvSpPr txBox="1"/>
      </xdr:nvSpPr>
      <xdr:spPr>
        <a:xfrm>
          <a:off x="152660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46372</xdr:rowOff>
    </xdr:from>
    <xdr:ext cx="405111" cy="259045"/>
    <xdr:sp macro="" textlink="">
      <xdr:nvSpPr>
        <xdr:cNvPr id="514" name="n_2aveValue【保健センター・保健所】&#10;有形固定資産減価償却率">
          <a:extLst>
            <a:ext uri="{FF2B5EF4-FFF2-40B4-BE49-F238E27FC236}">
              <a16:creationId xmlns:a16="http://schemas.microsoft.com/office/drawing/2014/main" id="{00000000-0008-0000-0F00-000002020000}"/>
            </a:ext>
          </a:extLst>
        </xdr:cNvPr>
        <xdr:cNvSpPr txBox="1"/>
      </xdr:nvSpPr>
      <xdr:spPr>
        <a:xfrm>
          <a:off x="14389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59707</xdr:rowOff>
    </xdr:from>
    <xdr:ext cx="405111" cy="259045"/>
    <xdr:sp macro="" textlink="">
      <xdr:nvSpPr>
        <xdr:cNvPr id="515" name="n_1mainValue【保健センター・保健所】&#10;有形固定資産減価償却率">
          <a:extLst>
            <a:ext uri="{FF2B5EF4-FFF2-40B4-BE49-F238E27FC236}">
              <a16:creationId xmlns:a16="http://schemas.microsoft.com/office/drawing/2014/main" id="{00000000-0008-0000-0F00-000003020000}"/>
            </a:ext>
          </a:extLst>
        </xdr:cNvPr>
        <xdr:cNvSpPr txBox="1"/>
      </xdr:nvSpPr>
      <xdr:spPr>
        <a:xfrm>
          <a:off x="1526604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保健センター・保健所】&#10;一人当たり面積グラフ枠">
          <a:extLst>
            <a:ext uri="{FF2B5EF4-FFF2-40B4-BE49-F238E27FC236}">
              <a16:creationId xmlns:a16="http://schemas.microsoft.com/office/drawing/2014/main" id="{00000000-0008-0000-0F00-00001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125730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flipV="1">
          <a:off x="22160864" y="95326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38" name="【保健センター・保健所】&#10;一人当たり面積最小値テキスト">
          <a:extLst>
            <a:ext uri="{FF2B5EF4-FFF2-40B4-BE49-F238E27FC236}">
              <a16:creationId xmlns:a16="http://schemas.microsoft.com/office/drawing/2014/main" id="{00000000-0008-0000-0F00-00001A020000}"/>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540" name="【保健センター・保健所】&#10;一人当たり面積最大値テキスト">
          <a:extLst>
            <a:ext uri="{FF2B5EF4-FFF2-40B4-BE49-F238E27FC236}">
              <a16:creationId xmlns:a16="http://schemas.microsoft.com/office/drawing/2014/main" id="{00000000-0008-0000-0F00-00001C020000}"/>
            </a:ext>
          </a:extLst>
        </xdr:cNvPr>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542" name="【保健センター・保健所】&#10;一人当たり面積平均値テキスト">
          <a:extLst>
            <a:ext uri="{FF2B5EF4-FFF2-40B4-BE49-F238E27FC236}">
              <a16:creationId xmlns:a16="http://schemas.microsoft.com/office/drawing/2014/main" id="{00000000-0008-0000-0F00-00001E020000}"/>
            </a:ext>
          </a:extLst>
        </xdr:cNvPr>
        <xdr:cNvSpPr txBox="1"/>
      </xdr:nvSpPr>
      <xdr:spPr>
        <a:xfrm>
          <a:off x="22199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52070</xdr:rowOff>
    </xdr:from>
    <xdr:to>
      <xdr:col>107</xdr:col>
      <xdr:colOff>101600</xdr:colOff>
      <xdr:row>61</xdr:row>
      <xdr:rowOff>153670</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20383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551" name="楕円 550">
          <a:extLst>
            <a:ext uri="{FF2B5EF4-FFF2-40B4-BE49-F238E27FC236}">
              <a16:creationId xmlns:a16="http://schemas.microsoft.com/office/drawing/2014/main" id="{00000000-0008-0000-0F00-000027020000}"/>
            </a:ext>
          </a:extLst>
        </xdr:cNvPr>
        <xdr:cNvSpPr/>
      </xdr:nvSpPr>
      <xdr:spPr>
        <a:xfrm>
          <a:off x="22110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76217</xdr:rowOff>
    </xdr:from>
    <xdr:ext cx="469744" cy="259045"/>
    <xdr:sp macro="" textlink="">
      <xdr:nvSpPr>
        <xdr:cNvPr id="552" name="【保健センター・保健所】&#10;一人当たり面積該当値テキスト">
          <a:extLst>
            <a:ext uri="{FF2B5EF4-FFF2-40B4-BE49-F238E27FC236}">
              <a16:creationId xmlns:a16="http://schemas.microsoft.com/office/drawing/2014/main" id="{00000000-0008-0000-0F00-000028020000}"/>
            </a:ext>
          </a:extLst>
        </xdr:cNvPr>
        <xdr:cNvSpPr txBox="1"/>
      </xdr:nvSpPr>
      <xdr:spPr>
        <a:xfrm>
          <a:off x="22199600"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97790</xdr:rowOff>
    </xdr:from>
    <xdr:to>
      <xdr:col>112</xdr:col>
      <xdr:colOff>38100</xdr:colOff>
      <xdr:row>62</xdr:row>
      <xdr:rowOff>27940</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2127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148590</xdr:rowOff>
    </xdr:from>
    <xdr:to>
      <xdr:col>116</xdr:col>
      <xdr:colOff>63500</xdr:colOff>
      <xdr:row>61</xdr:row>
      <xdr:rowOff>148590</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21323300" y="10607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555" name="n_1aveValue【保健センター・保健所】&#10;一人当たり面積">
          <a:extLst>
            <a:ext uri="{FF2B5EF4-FFF2-40B4-BE49-F238E27FC236}">
              <a16:creationId xmlns:a16="http://schemas.microsoft.com/office/drawing/2014/main" id="{00000000-0008-0000-0F00-00002B020000}"/>
            </a:ext>
          </a:extLst>
        </xdr:cNvPr>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170197</xdr:rowOff>
    </xdr:from>
    <xdr:ext cx="469744" cy="259045"/>
    <xdr:sp macro="" textlink="">
      <xdr:nvSpPr>
        <xdr:cNvPr id="556" name="n_2aveValue【保健センター・保健所】&#10;一人当たり面積">
          <a:extLst>
            <a:ext uri="{FF2B5EF4-FFF2-40B4-BE49-F238E27FC236}">
              <a16:creationId xmlns:a16="http://schemas.microsoft.com/office/drawing/2014/main" id="{00000000-0008-0000-0F00-00002C020000}"/>
            </a:ext>
          </a:extLst>
        </xdr:cNvPr>
        <xdr:cNvSpPr txBox="1"/>
      </xdr:nvSpPr>
      <xdr:spPr>
        <a:xfrm>
          <a:off x="20199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19067</xdr:rowOff>
    </xdr:from>
    <xdr:ext cx="469744" cy="259045"/>
    <xdr:sp macro="" textlink="">
      <xdr:nvSpPr>
        <xdr:cNvPr id="557" name="n_1mainValue【保健センター・保健所】&#10;一人当たり面積">
          <a:extLst>
            <a:ext uri="{FF2B5EF4-FFF2-40B4-BE49-F238E27FC236}">
              <a16:creationId xmlns:a16="http://schemas.microsoft.com/office/drawing/2014/main" id="{00000000-0008-0000-0F00-00002D020000}"/>
            </a:ext>
          </a:extLst>
        </xdr:cNvPr>
        <xdr:cNvSpPr txBox="1"/>
      </xdr:nvSpPr>
      <xdr:spPr>
        <a:xfrm>
          <a:off x="21075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9" name="【消防施設】&#10;有形固定資産減価償却率グラフ枠">
          <a:extLst>
            <a:ext uri="{FF2B5EF4-FFF2-40B4-BE49-F238E27FC236}">
              <a16:creationId xmlns:a16="http://schemas.microsoft.com/office/drawing/2014/main" id="{00000000-0008-0000-0F00-00004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97537</xdr:rowOff>
    </xdr:from>
    <xdr:to>
      <xdr:col>85</xdr:col>
      <xdr:colOff>126364</xdr:colOff>
      <xdr:row>84</xdr:row>
      <xdr:rowOff>88392</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flipV="1">
          <a:off x="16318864" y="13299187"/>
          <a:ext cx="0" cy="119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92219</xdr:rowOff>
    </xdr:from>
    <xdr:ext cx="405111" cy="259045"/>
    <xdr:sp macro="" textlink="">
      <xdr:nvSpPr>
        <xdr:cNvPr id="581" name="【消防施設】&#10;有形固定資産減価償却率最小値テキスト">
          <a:extLst>
            <a:ext uri="{FF2B5EF4-FFF2-40B4-BE49-F238E27FC236}">
              <a16:creationId xmlns:a16="http://schemas.microsoft.com/office/drawing/2014/main" id="{00000000-0008-0000-0F00-000045020000}"/>
            </a:ext>
          </a:extLst>
        </xdr:cNvPr>
        <xdr:cNvSpPr txBox="1"/>
      </xdr:nvSpPr>
      <xdr:spPr>
        <a:xfrm>
          <a:off x="16357600" y="1449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88392</xdr:rowOff>
    </xdr:from>
    <xdr:to>
      <xdr:col>86</xdr:col>
      <xdr:colOff>25400</xdr:colOff>
      <xdr:row>84</xdr:row>
      <xdr:rowOff>88392</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6230600" y="14490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44214</xdr:rowOff>
    </xdr:from>
    <xdr:ext cx="405111" cy="259045"/>
    <xdr:sp macro="" textlink="">
      <xdr:nvSpPr>
        <xdr:cNvPr id="583" name="【消防施設】&#10;有形固定資産減価償却率最大値テキスト">
          <a:extLst>
            <a:ext uri="{FF2B5EF4-FFF2-40B4-BE49-F238E27FC236}">
              <a16:creationId xmlns:a16="http://schemas.microsoft.com/office/drawing/2014/main" id="{00000000-0008-0000-0F00-000047020000}"/>
            </a:ext>
          </a:extLst>
        </xdr:cNvPr>
        <xdr:cNvSpPr txBox="1"/>
      </xdr:nvSpPr>
      <xdr:spPr>
        <a:xfrm>
          <a:off x="16357600" y="1307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97537</xdr:rowOff>
    </xdr:from>
    <xdr:to>
      <xdr:col>86</xdr:col>
      <xdr:colOff>25400</xdr:colOff>
      <xdr:row>77</xdr:row>
      <xdr:rowOff>97537</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6230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114316</xdr:rowOff>
    </xdr:from>
    <xdr:ext cx="405111" cy="259045"/>
    <xdr:sp macro="" textlink="">
      <xdr:nvSpPr>
        <xdr:cNvPr id="585" name="【消防施設】&#10;有形固定資産減価償却率平均値テキスト">
          <a:extLst>
            <a:ext uri="{FF2B5EF4-FFF2-40B4-BE49-F238E27FC236}">
              <a16:creationId xmlns:a16="http://schemas.microsoft.com/office/drawing/2014/main" id="{00000000-0008-0000-0F00-000049020000}"/>
            </a:ext>
          </a:extLst>
        </xdr:cNvPr>
        <xdr:cNvSpPr txBox="1"/>
      </xdr:nvSpPr>
      <xdr:spPr>
        <a:xfrm>
          <a:off x="16357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135889</xdr:rowOff>
    </xdr:from>
    <xdr:to>
      <xdr:col>85</xdr:col>
      <xdr:colOff>177800</xdr:colOff>
      <xdr:row>81</xdr:row>
      <xdr:rowOff>66039</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6268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163322</xdr:rowOff>
    </xdr:from>
    <xdr:to>
      <xdr:col>81</xdr:col>
      <xdr:colOff>101600</xdr:colOff>
      <xdr:row>81</xdr:row>
      <xdr:rowOff>93472</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15430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167894</xdr:rowOff>
    </xdr:from>
    <xdr:to>
      <xdr:col>76</xdr:col>
      <xdr:colOff>165100</xdr:colOff>
      <xdr:row>81</xdr:row>
      <xdr:rowOff>98044</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14541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76454</xdr:rowOff>
    </xdr:from>
    <xdr:to>
      <xdr:col>85</xdr:col>
      <xdr:colOff>177800</xdr:colOff>
      <xdr:row>79</xdr:row>
      <xdr:rowOff>6604</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16268700" y="134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99331</xdr:rowOff>
    </xdr:from>
    <xdr:ext cx="405111" cy="259045"/>
    <xdr:sp macro="" textlink="">
      <xdr:nvSpPr>
        <xdr:cNvPr id="595" name="【消防施設】&#10;有形固定資産減価償却率該当値テキスト">
          <a:extLst>
            <a:ext uri="{FF2B5EF4-FFF2-40B4-BE49-F238E27FC236}">
              <a16:creationId xmlns:a16="http://schemas.microsoft.com/office/drawing/2014/main" id="{00000000-0008-0000-0F00-000053020000}"/>
            </a:ext>
          </a:extLst>
        </xdr:cNvPr>
        <xdr:cNvSpPr txBox="1"/>
      </xdr:nvSpPr>
      <xdr:spPr>
        <a:xfrm>
          <a:off x="16357600" y="1330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113030</xdr:rowOff>
    </xdr:from>
    <xdr:to>
      <xdr:col>81</xdr:col>
      <xdr:colOff>101600</xdr:colOff>
      <xdr:row>79</xdr:row>
      <xdr:rowOff>43180</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15430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127254</xdr:rowOff>
    </xdr:from>
    <xdr:to>
      <xdr:col>85</xdr:col>
      <xdr:colOff>127000</xdr:colOff>
      <xdr:row>78</xdr:row>
      <xdr:rowOff>163830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15481300" y="1350035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84599</xdr:rowOff>
    </xdr:from>
    <xdr:ext cx="405111" cy="259045"/>
    <xdr:sp macro="" textlink="">
      <xdr:nvSpPr>
        <xdr:cNvPr id="598" name="n_1aveValue【消防施設】&#10;有形固定資産減価償却率">
          <a:extLst>
            <a:ext uri="{FF2B5EF4-FFF2-40B4-BE49-F238E27FC236}">
              <a16:creationId xmlns:a16="http://schemas.microsoft.com/office/drawing/2014/main" id="{00000000-0008-0000-0F00-000056020000}"/>
            </a:ext>
          </a:extLst>
        </xdr:cNvPr>
        <xdr:cNvSpPr txBox="1"/>
      </xdr:nvSpPr>
      <xdr:spPr>
        <a:xfrm>
          <a:off x="15266044" y="1397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114571</xdr:rowOff>
    </xdr:from>
    <xdr:ext cx="405111" cy="259045"/>
    <xdr:sp macro="" textlink="">
      <xdr:nvSpPr>
        <xdr:cNvPr id="599" name="n_2aveValue【消防施設】&#10;有形固定資産減価償却率">
          <a:extLst>
            <a:ext uri="{FF2B5EF4-FFF2-40B4-BE49-F238E27FC236}">
              <a16:creationId xmlns:a16="http://schemas.microsoft.com/office/drawing/2014/main" id="{00000000-0008-0000-0F00-000057020000}"/>
            </a:ext>
          </a:extLst>
        </xdr:cNvPr>
        <xdr:cNvSpPr txBox="1"/>
      </xdr:nvSpPr>
      <xdr:spPr>
        <a:xfrm>
          <a:off x="14389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59707</xdr:rowOff>
    </xdr:from>
    <xdr:ext cx="405111" cy="259045"/>
    <xdr:sp macro="" textlink="">
      <xdr:nvSpPr>
        <xdr:cNvPr id="600" name="n_1mainValue【消防施設】&#10;有形固定資産減価償却率">
          <a:extLst>
            <a:ext uri="{FF2B5EF4-FFF2-40B4-BE49-F238E27FC236}">
              <a16:creationId xmlns:a16="http://schemas.microsoft.com/office/drawing/2014/main" id="{00000000-0008-0000-0F00-000058020000}"/>
            </a:ext>
          </a:extLst>
        </xdr:cNvPr>
        <xdr:cNvSpPr txBox="1"/>
      </xdr:nvSpPr>
      <xdr:spPr>
        <a:xfrm>
          <a:off x="15266044"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4" name="【消防施設】&#10;一人当たり面積グラフ枠">
          <a:extLst>
            <a:ext uri="{FF2B5EF4-FFF2-40B4-BE49-F238E27FC236}">
              <a16:creationId xmlns:a16="http://schemas.microsoft.com/office/drawing/2014/main" id="{00000000-0008-0000-0F00-00007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26" name="【消防施設】&#10;一人当たり面積最小値テキスト">
          <a:extLst>
            <a:ext uri="{FF2B5EF4-FFF2-40B4-BE49-F238E27FC236}">
              <a16:creationId xmlns:a16="http://schemas.microsoft.com/office/drawing/2014/main" id="{00000000-0008-0000-0F00-000072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28" name="【消防施設】&#10;一人当たり面積最大値テキスト">
          <a:extLst>
            <a:ext uri="{FF2B5EF4-FFF2-40B4-BE49-F238E27FC236}">
              <a16:creationId xmlns:a16="http://schemas.microsoft.com/office/drawing/2014/main" id="{00000000-0008-0000-0F00-000074020000}"/>
            </a:ext>
          </a:extLst>
        </xdr:cNvPr>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630" name="【消防施設】&#10;一人当たり面積平均値テキスト">
          <a:extLst>
            <a:ext uri="{FF2B5EF4-FFF2-40B4-BE49-F238E27FC236}">
              <a16:creationId xmlns:a16="http://schemas.microsoft.com/office/drawing/2014/main" id="{00000000-0008-0000-0F00-000076020000}"/>
            </a:ext>
          </a:extLst>
        </xdr:cNvPr>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63500</xdr:rowOff>
    </xdr:from>
    <xdr:to>
      <xdr:col>116</xdr:col>
      <xdr:colOff>114300</xdr:colOff>
      <xdr:row>85</xdr:row>
      <xdr:rowOff>165100</xdr:rowOff>
    </xdr:to>
    <xdr:sp macro="" textlink="">
      <xdr:nvSpPr>
        <xdr:cNvPr id="639" name="楕円 638">
          <a:extLst>
            <a:ext uri="{FF2B5EF4-FFF2-40B4-BE49-F238E27FC236}">
              <a16:creationId xmlns:a16="http://schemas.microsoft.com/office/drawing/2014/main" id="{00000000-0008-0000-0F00-00007F020000}"/>
            </a:ext>
          </a:extLst>
        </xdr:cNvPr>
        <xdr:cNvSpPr/>
      </xdr:nvSpPr>
      <xdr:spPr>
        <a:xfrm>
          <a:off x="22110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41927</xdr:rowOff>
    </xdr:from>
    <xdr:ext cx="469744" cy="259045"/>
    <xdr:sp macro="" textlink="">
      <xdr:nvSpPr>
        <xdr:cNvPr id="640" name="【消防施設】&#10;一人当たり面積該当値テキスト">
          <a:extLst>
            <a:ext uri="{FF2B5EF4-FFF2-40B4-BE49-F238E27FC236}">
              <a16:creationId xmlns:a16="http://schemas.microsoft.com/office/drawing/2014/main" id="{00000000-0008-0000-0F00-000080020000}"/>
            </a:ext>
          </a:extLst>
        </xdr:cNvPr>
        <xdr:cNvSpPr txBox="1"/>
      </xdr:nvSpPr>
      <xdr:spPr>
        <a:xfrm>
          <a:off x="22199600"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63500</xdr:rowOff>
    </xdr:from>
    <xdr:to>
      <xdr:col>112</xdr:col>
      <xdr:colOff>38100</xdr:colOff>
      <xdr:row>85</xdr:row>
      <xdr:rowOff>165100</xdr:rowOff>
    </xdr:to>
    <xdr:sp macro="" textlink="">
      <xdr:nvSpPr>
        <xdr:cNvPr id="641" name="楕円 640">
          <a:extLst>
            <a:ext uri="{FF2B5EF4-FFF2-40B4-BE49-F238E27FC236}">
              <a16:creationId xmlns:a16="http://schemas.microsoft.com/office/drawing/2014/main" id="{00000000-0008-0000-0F00-000081020000}"/>
            </a:ext>
          </a:extLst>
        </xdr:cNvPr>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114300</xdr:rowOff>
    </xdr:from>
    <xdr:to>
      <xdr:col>116</xdr:col>
      <xdr:colOff>63500</xdr:colOff>
      <xdr:row>85</xdr:row>
      <xdr:rowOff>114300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21323300" y="14687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43" name="n_1aveValue【消防施設】&#10;一人当たり面積">
          <a:extLst>
            <a:ext uri="{FF2B5EF4-FFF2-40B4-BE49-F238E27FC236}">
              <a16:creationId xmlns:a16="http://schemas.microsoft.com/office/drawing/2014/main" id="{00000000-0008-0000-0F00-000083020000}"/>
            </a:ext>
          </a:extLst>
        </xdr:cNvPr>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644" name="n_2aveValue【消防施設】&#10;一人当たり面積">
          <a:extLst>
            <a:ext uri="{FF2B5EF4-FFF2-40B4-BE49-F238E27FC236}">
              <a16:creationId xmlns:a16="http://schemas.microsoft.com/office/drawing/2014/main" id="{00000000-0008-0000-0F00-000084020000}"/>
            </a:ext>
          </a:extLst>
        </xdr:cNvPr>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156227</xdr:rowOff>
    </xdr:from>
    <xdr:ext cx="469744" cy="259045"/>
    <xdr:sp macro="" textlink="">
      <xdr:nvSpPr>
        <xdr:cNvPr id="645" name="n_1mainValue【消防施設】&#10;一人当たり面積">
          <a:extLst>
            <a:ext uri="{FF2B5EF4-FFF2-40B4-BE49-F238E27FC236}">
              <a16:creationId xmlns:a16="http://schemas.microsoft.com/office/drawing/2014/main" id="{00000000-0008-0000-0F00-000085020000}"/>
            </a:ext>
          </a:extLst>
        </xdr:cNvPr>
        <xdr:cNvSpPr txBox="1"/>
      </xdr:nvSpPr>
      <xdr:spPr>
        <a:xfrm>
          <a:off x="21075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id="{00000000-0008-0000-0F00-00008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id="{00000000-0008-0000-0F00-00008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id="{00000000-0008-0000-0F00-00008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id="{00000000-0008-0000-0F00-00008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id="{00000000-0008-0000-0F00-00008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9" name="【庁舎】&#10;有形固定資産減価償却率グラフ枠">
          <a:extLst>
            <a:ext uri="{FF2B5EF4-FFF2-40B4-BE49-F238E27FC236}">
              <a16:creationId xmlns:a16="http://schemas.microsoft.com/office/drawing/2014/main" id="{00000000-0008-0000-0F00-00009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154305</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flipV="1">
          <a:off x="16318864" y="171526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671" name="【庁舎】&#10;有形固定資産減価償却率最小値テキスト">
          <a:extLst>
            <a:ext uri="{FF2B5EF4-FFF2-40B4-BE49-F238E27FC236}">
              <a16:creationId xmlns:a16="http://schemas.microsoft.com/office/drawing/2014/main" id="{00000000-0008-0000-0F00-00009F020000}"/>
            </a:ext>
          </a:extLst>
        </xdr:cNvPr>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673" name="【庁舎】&#10;有形固定資産減価償却率最大値テキスト">
          <a:extLst>
            <a:ext uri="{FF2B5EF4-FFF2-40B4-BE49-F238E27FC236}">
              <a16:creationId xmlns:a16="http://schemas.microsoft.com/office/drawing/2014/main" id="{00000000-0008-0000-0F00-0000A1020000}"/>
            </a:ext>
          </a:extLst>
        </xdr:cNvPr>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24782</xdr:rowOff>
    </xdr:from>
    <xdr:ext cx="405111" cy="259045"/>
    <xdr:sp macro="" textlink="">
      <xdr:nvSpPr>
        <xdr:cNvPr id="675" name="【庁舎】&#10;有形固定資産減価償却率平均値テキスト">
          <a:extLst>
            <a:ext uri="{FF2B5EF4-FFF2-40B4-BE49-F238E27FC236}">
              <a16:creationId xmlns:a16="http://schemas.microsoft.com/office/drawing/2014/main" id="{00000000-0008-0000-0F00-0000A3020000}"/>
            </a:ext>
          </a:extLst>
        </xdr:cNvPr>
        <xdr:cNvSpPr txBox="1"/>
      </xdr:nvSpPr>
      <xdr:spPr>
        <a:xfrm>
          <a:off x="16357600" y="1802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46355</xdr:rowOff>
    </xdr:from>
    <xdr:to>
      <xdr:col>85</xdr:col>
      <xdr:colOff>177800</xdr:colOff>
      <xdr:row>105</xdr:row>
      <xdr:rowOff>147955</xdr:rowOff>
    </xdr:to>
    <xdr:sp macro="" textlink="">
      <xdr:nvSpPr>
        <xdr:cNvPr id="676" name="フローチャート: 判断 675">
          <a:extLst>
            <a:ext uri="{FF2B5EF4-FFF2-40B4-BE49-F238E27FC236}">
              <a16:creationId xmlns:a16="http://schemas.microsoft.com/office/drawing/2014/main" id="{00000000-0008-0000-0F00-0000A4020000}"/>
            </a:ext>
          </a:extLst>
        </xdr:cNvPr>
        <xdr:cNvSpPr/>
      </xdr:nvSpPr>
      <xdr:spPr>
        <a:xfrm>
          <a:off x="162687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677" name="フローチャート: 判断 676">
          <a:extLst>
            <a:ext uri="{FF2B5EF4-FFF2-40B4-BE49-F238E27FC236}">
              <a16:creationId xmlns:a16="http://schemas.microsoft.com/office/drawing/2014/main" id="{00000000-0008-0000-0F00-0000A5020000}"/>
            </a:ext>
          </a:extLst>
        </xdr:cNvPr>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120650</xdr:rowOff>
    </xdr:from>
    <xdr:to>
      <xdr:col>76</xdr:col>
      <xdr:colOff>165100</xdr:colOff>
      <xdr:row>106</xdr:row>
      <xdr:rowOff>50800</xdr:rowOff>
    </xdr:to>
    <xdr:sp macro="" textlink="">
      <xdr:nvSpPr>
        <xdr:cNvPr id="678" name="フローチャート: 判断 677">
          <a:extLst>
            <a:ext uri="{FF2B5EF4-FFF2-40B4-BE49-F238E27FC236}">
              <a16:creationId xmlns:a16="http://schemas.microsoft.com/office/drawing/2014/main" id="{00000000-0008-0000-0F00-0000A6020000}"/>
            </a:ext>
          </a:extLst>
        </xdr:cNvPr>
        <xdr:cNvSpPr/>
      </xdr:nvSpPr>
      <xdr:spPr>
        <a:xfrm>
          <a:off x="14541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86361</xdr:rowOff>
    </xdr:from>
    <xdr:to>
      <xdr:col>85</xdr:col>
      <xdr:colOff>177800</xdr:colOff>
      <xdr:row>104</xdr:row>
      <xdr:rowOff>16511</xdr:rowOff>
    </xdr:to>
    <xdr:sp macro="" textlink="">
      <xdr:nvSpPr>
        <xdr:cNvPr id="684" name="楕円 683">
          <a:extLst>
            <a:ext uri="{FF2B5EF4-FFF2-40B4-BE49-F238E27FC236}">
              <a16:creationId xmlns:a16="http://schemas.microsoft.com/office/drawing/2014/main" id="{00000000-0008-0000-0F00-0000AC020000}"/>
            </a:ext>
          </a:extLst>
        </xdr:cNvPr>
        <xdr:cNvSpPr/>
      </xdr:nvSpPr>
      <xdr:spPr>
        <a:xfrm>
          <a:off x="162687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109238</xdr:rowOff>
    </xdr:from>
    <xdr:ext cx="405111" cy="259045"/>
    <xdr:sp macro="" textlink="">
      <xdr:nvSpPr>
        <xdr:cNvPr id="685" name="【庁舎】&#10;有形固定資産減価償却率該当値テキスト">
          <a:extLst>
            <a:ext uri="{FF2B5EF4-FFF2-40B4-BE49-F238E27FC236}">
              <a16:creationId xmlns:a16="http://schemas.microsoft.com/office/drawing/2014/main" id="{00000000-0008-0000-0F00-0000AD020000}"/>
            </a:ext>
          </a:extLst>
        </xdr:cNvPr>
        <xdr:cNvSpPr txBox="1"/>
      </xdr:nvSpPr>
      <xdr:spPr>
        <a:xfrm>
          <a:off x="16357600"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82550</xdr:rowOff>
    </xdr:from>
    <xdr:to>
      <xdr:col>81</xdr:col>
      <xdr:colOff>101600</xdr:colOff>
      <xdr:row>104</xdr:row>
      <xdr:rowOff>12700</xdr:rowOff>
    </xdr:to>
    <xdr:sp macro="" textlink="">
      <xdr:nvSpPr>
        <xdr:cNvPr id="686" name="楕円 685">
          <a:extLst>
            <a:ext uri="{FF2B5EF4-FFF2-40B4-BE49-F238E27FC236}">
              <a16:creationId xmlns:a16="http://schemas.microsoft.com/office/drawing/2014/main" id="{00000000-0008-0000-0F00-0000AE020000}"/>
            </a:ext>
          </a:extLst>
        </xdr:cNvPr>
        <xdr:cNvSpPr/>
      </xdr:nvSpPr>
      <xdr:spPr>
        <a:xfrm>
          <a:off x="15430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133350</xdr:rowOff>
    </xdr:from>
    <xdr:to>
      <xdr:col>85</xdr:col>
      <xdr:colOff>127000</xdr:colOff>
      <xdr:row>103</xdr:row>
      <xdr:rowOff>137161</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5481300" y="177927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133366</xdr:rowOff>
    </xdr:from>
    <xdr:ext cx="405111" cy="259045"/>
    <xdr:sp macro="" textlink="">
      <xdr:nvSpPr>
        <xdr:cNvPr id="688" name="n_1aveValue【庁舎】&#10;有形固定資産減価償却率">
          <a:extLst>
            <a:ext uri="{FF2B5EF4-FFF2-40B4-BE49-F238E27FC236}">
              <a16:creationId xmlns:a16="http://schemas.microsoft.com/office/drawing/2014/main" id="{00000000-0008-0000-0F00-0000B0020000}"/>
            </a:ext>
          </a:extLst>
        </xdr:cNvPr>
        <xdr:cNvSpPr txBox="1"/>
      </xdr:nvSpPr>
      <xdr:spPr>
        <a:xfrm>
          <a:off x="152660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67327</xdr:rowOff>
    </xdr:from>
    <xdr:ext cx="405111" cy="259045"/>
    <xdr:sp macro="" textlink="">
      <xdr:nvSpPr>
        <xdr:cNvPr id="689" name="n_2aveValue【庁舎】&#10;有形固定資産減価償却率">
          <a:extLst>
            <a:ext uri="{FF2B5EF4-FFF2-40B4-BE49-F238E27FC236}">
              <a16:creationId xmlns:a16="http://schemas.microsoft.com/office/drawing/2014/main" id="{00000000-0008-0000-0F00-0000B1020000}"/>
            </a:ext>
          </a:extLst>
        </xdr:cNvPr>
        <xdr:cNvSpPr txBox="1"/>
      </xdr:nvSpPr>
      <xdr:spPr>
        <a:xfrm>
          <a:off x="14389744" y="1789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29227</xdr:rowOff>
    </xdr:from>
    <xdr:ext cx="405111" cy="259045"/>
    <xdr:sp macro="" textlink="">
      <xdr:nvSpPr>
        <xdr:cNvPr id="690" name="n_1mainValue【庁舎】&#10;有形固定資産減価償却率">
          <a:extLst>
            <a:ext uri="{FF2B5EF4-FFF2-40B4-BE49-F238E27FC236}">
              <a16:creationId xmlns:a16="http://schemas.microsoft.com/office/drawing/2014/main" id="{00000000-0008-0000-0F00-0000B2020000}"/>
            </a:ext>
          </a:extLst>
        </xdr:cNvPr>
        <xdr:cNvSpPr txBox="1"/>
      </xdr:nvSpPr>
      <xdr:spPr>
        <a:xfrm>
          <a:off x="152660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a:extLst>
            <a:ext uri="{FF2B5EF4-FFF2-40B4-BE49-F238E27FC236}">
              <a16:creationId xmlns:a16="http://schemas.microsoft.com/office/drawing/2014/main" id="{00000000-0008-0000-0F00-0000B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a:extLst>
            <a:ext uri="{FF2B5EF4-FFF2-40B4-BE49-F238E27FC236}">
              <a16:creationId xmlns:a16="http://schemas.microsoft.com/office/drawing/2014/main" id="{00000000-0008-0000-0F00-0000B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庁舎】&#10;一人当たり面積グラフ枠">
          <a:extLst>
            <a:ext uri="{FF2B5EF4-FFF2-40B4-BE49-F238E27FC236}">
              <a16:creationId xmlns:a16="http://schemas.microsoft.com/office/drawing/2014/main" id="{00000000-0008-0000-0F00-0000C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30480</xdr:rowOff>
    </xdr:from>
    <xdr:to>
      <xdr:col>116</xdr:col>
      <xdr:colOff>62864</xdr:colOff>
      <xdr:row>107</xdr:row>
      <xdr:rowOff>160020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flipV="1">
          <a:off x="22160864" y="1734693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163847</xdr:rowOff>
    </xdr:from>
    <xdr:ext cx="469744" cy="259045"/>
    <xdr:sp macro="" textlink="">
      <xdr:nvSpPr>
        <xdr:cNvPr id="715" name="【庁舎】&#10;一人当たり面積最小値テキスト">
          <a:extLst>
            <a:ext uri="{FF2B5EF4-FFF2-40B4-BE49-F238E27FC236}">
              <a16:creationId xmlns:a16="http://schemas.microsoft.com/office/drawing/2014/main" id="{00000000-0008-0000-0F00-0000CB020000}"/>
            </a:ext>
          </a:extLst>
        </xdr:cNvPr>
        <xdr:cNvSpPr txBox="1"/>
      </xdr:nvSpPr>
      <xdr:spPr>
        <a:xfrm>
          <a:off x="221996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160020</xdr:rowOff>
    </xdr:from>
    <xdr:to>
      <xdr:col>116</xdr:col>
      <xdr:colOff>152400</xdr:colOff>
      <xdr:row>107</xdr:row>
      <xdr:rowOff>160020</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148607</xdr:rowOff>
    </xdr:from>
    <xdr:ext cx="469744" cy="259045"/>
    <xdr:sp macro="" textlink="">
      <xdr:nvSpPr>
        <xdr:cNvPr id="717" name="【庁舎】&#10;一人当たり面積最大値テキスト">
          <a:extLst>
            <a:ext uri="{FF2B5EF4-FFF2-40B4-BE49-F238E27FC236}">
              <a16:creationId xmlns:a16="http://schemas.microsoft.com/office/drawing/2014/main" id="{00000000-0008-0000-0F00-0000CD020000}"/>
            </a:ext>
          </a:extLst>
        </xdr:cNvPr>
        <xdr:cNvSpPr txBox="1"/>
      </xdr:nvSpPr>
      <xdr:spPr>
        <a:xfrm>
          <a:off x="22199600" y="1712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30480</xdr:rowOff>
    </xdr:from>
    <xdr:to>
      <xdr:col>116</xdr:col>
      <xdr:colOff>152400</xdr:colOff>
      <xdr:row>101</xdr:row>
      <xdr:rowOff>30480</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22072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719" name="【庁舎】&#10;一人当たり面積平均値テキスト">
          <a:extLst>
            <a:ext uri="{FF2B5EF4-FFF2-40B4-BE49-F238E27FC236}">
              <a16:creationId xmlns:a16="http://schemas.microsoft.com/office/drawing/2014/main" id="{00000000-0008-0000-0F00-0000CF020000}"/>
            </a:ext>
          </a:extLst>
        </xdr:cNvPr>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20" name="フローチャート: 判断 719">
          <a:extLst>
            <a:ext uri="{FF2B5EF4-FFF2-40B4-BE49-F238E27FC236}">
              <a16:creationId xmlns:a16="http://schemas.microsoft.com/office/drawing/2014/main" id="{00000000-0008-0000-0F00-0000D0020000}"/>
            </a:ext>
          </a:extLst>
        </xdr:cNvPr>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109220</xdr:rowOff>
    </xdr:from>
    <xdr:to>
      <xdr:col>112</xdr:col>
      <xdr:colOff>38100</xdr:colOff>
      <xdr:row>106</xdr:row>
      <xdr:rowOff>39370</xdr:rowOff>
    </xdr:to>
    <xdr:sp macro="" textlink="">
      <xdr:nvSpPr>
        <xdr:cNvPr id="721" name="フローチャート: 判断 720">
          <a:extLst>
            <a:ext uri="{FF2B5EF4-FFF2-40B4-BE49-F238E27FC236}">
              <a16:creationId xmlns:a16="http://schemas.microsoft.com/office/drawing/2014/main" id="{00000000-0008-0000-0F00-0000D1020000}"/>
            </a:ext>
          </a:extLst>
        </xdr:cNvPr>
        <xdr:cNvSpPr/>
      </xdr:nvSpPr>
      <xdr:spPr>
        <a:xfrm>
          <a:off x="2127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722" name="フローチャート: 判断 721">
          <a:extLst>
            <a:ext uri="{FF2B5EF4-FFF2-40B4-BE49-F238E27FC236}">
              <a16:creationId xmlns:a16="http://schemas.microsoft.com/office/drawing/2014/main" id="{00000000-0008-0000-0F00-0000D2020000}"/>
            </a:ext>
          </a:extLst>
        </xdr:cNvPr>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170180</xdr:rowOff>
    </xdr:from>
    <xdr:to>
      <xdr:col>116</xdr:col>
      <xdr:colOff>114300</xdr:colOff>
      <xdr:row>106</xdr:row>
      <xdr:rowOff>100330</xdr:rowOff>
    </xdr:to>
    <xdr:sp macro="" textlink="">
      <xdr:nvSpPr>
        <xdr:cNvPr id="728" name="楕円 727">
          <a:extLst>
            <a:ext uri="{FF2B5EF4-FFF2-40B4-BE49-F238E27FC236}">
              <a16:creationId xmlns:a16="http://schemas.microsoft.com/office/drawing/2014/main" id="{00000000-0008-0000-0F00-0000D8020000}"/>
            </a:ext>
          </a:extLst>
        </xdr:cNvPr>
        <xdr:cNvSpPr/>
      </xdr:nvSpPr>
      <xdr:spPr>
        <a:xfrm>
          <a:off x="221107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148607</xdr:rowOff>
    </xdr:from>
    <xdr:ext cx="469744" cy="259045"/>
    <xdr:sp macro="" textlink="">
      <xdr:nvSpPr>
        <xdr:cNvPr id="729" name="【庁舎】&#10;一人当たり面積該当値テキスト">
          <a:extLst>
            <a:ext uri="{FF2B5EF4-FFF2-40B4-BE49-F238E27FC236}">
              <a16:creationId xmlns:a16="http://schemas.microsoft.com/office/drawing/2014/main" id="{00000000-0008-0000-0F00-0000D9020000}"/>
            </a:ext>
          </a:extLst>
        </xdr:cNvPr>
        <xdr:cNvSpPr txBox="1"/>
      </xdr:nvSpPr>
      <xdr:spPr>
        <a:xfrm>
          <a:off x="22199600"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170180</xdr:rowOff>
    </xdr:from>
    <xdr:to>
      <xdr:col>112</xdr:col>
      <xdr:colOff>38100</xdr:colOff>
      <xdr:row>106</xdr:row>
      <xdr:rowOff>100330</xdr:rowOff>
    </xdr:to>
    <xdr:sp macro="" textlink="">
      <xdr:nvSpPr>
        <xdr:cNvPr id="730" name="楕円 729">
          <a:extLst>
            <a:ext uri="{FF2B5EF4-FFF2-40B4-BE49-F238E27FC236}">
              <a16:creationId xmlns:a16="http://schemas.microsoft.com/office/drawing/2014/main" id="{00000000-0008-0000-0F00-0000DA020000}"/>
            </a:ext>
          </a:extLst>
        </xdr:cNvPr>
        <xdr:cNvSpPr/>
      </xdr:nvSpPr>
      <xdr:spPr>
        <a:xfrm>
          <a:off x="21272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49530</xdr:rowOff>
    </xdr:from>
    <xdr:to>
      <xdr:col>116</xdr:col>
      <xdr:colOff>63500</xdr:colOff>
      <xdr:row>106</xdr:row>
      <xdr:rowOff>49530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21323300" y="18223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55897</xdr:rowOff>
    </xdr:from>
    <xdr:ext cx="469744" cy="259045"/>
    <xdr:sp macro="" textlink="">
      <xdr:nvSpPr>
        <xdr:cNvPr id="732" name="n_1aveValue【庁舎】&#10;一人当たり面積">
          <a:extLst>
            <a:ext uri="{FF2B5EF4-FFF2-40B4-BE49-F238E27FC236}">
              <a16:creationId xmlns:a16="http://schemas.microsoft.com/office/drawing/2014/main" id="{00000000-0008-0000-0F00-0000DC020000}"/>
            </a:ext>
          </a:extLst>
        </xdr:cNvPr>
        <xdr:cNvSpPr txBox="1"/>
      </xdr:nvSpPr>
      <xdr:spPr>
        <a:xfrm>
          <a:off x="210757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33038</xdr:rowOff>
    </xdr:from>
    <xdr:ext cx="469744" cy="259045"/>
    <xdr:sp macro="" textlink="">
      <xdr:nvSpPr>
        <xdr:cNvPr id="733" name="n_2aveValue【庁舎】&#10;一人当たり面積">
          <a:extLst>
            <a:ext uri="{FF2B5EF4-FFF2-40B4-BE49-F238E27FC236}">
              <a16:creationId xmlns:a16="http://schemas.microsoft.com/office/drawing/2014/main" id="{00000000-0008-0000-0F00-0000DD020000}"/>
            </a:ext>
          </a:extLst>
        </xdr:cNvPr>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91457</xdr:rowOff>
    </xdr:from>
    <xdr:ext cx="469744" cy="259045"/>
    <xdr:sp macro="" textlink="">
      <xdr:nvSpPr>
        <xdr:cNvPr id="734" name="n_1mainValue【庁舎】&#10;一人当たり面積">
          <a:extLst>
            <a:ext uri="{FF2B5EF4-FFF2-40B4-BE49-F238E27FC236}">
              <a16:creationId xmlns:a16="http://schemas.microsoft.com/office/drawing/2014/main" id="{00000000-0008-0000-0F00-0000DE020000}"/>
            </a:ext>
          </a:extLst>
        </xdr:cNvPr>
        <xdr:cNvSpPr txBox="1"/>
      </xdr:nvSpPr>
      <xdr:spPr>
        <a:xfrm>
          <a:off x="210757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有形固定資産減価償却率において、</a:t>
          </a:r>
          <a:r>
            <a:rPr kumimoji="1" lang="ja-JP" altLang="en-US" sz="1100">
              <a:solidFill>
                <a:schemeClr val="dk1"/>
              </a:solidFill>
              <a:effectLst/>
              <a:latin typeface="+mn-lt"/>
              <a:ea typeface="+mn-ea"/>
              <a:cs typeface="+mn-cs"/>
            </a:rPr>
            <a:t>「庁舎」のみ</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から微減となっているが、その他の分類は増加している。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このうち一般廃棄物処理施設、上下水道局庁舎については更新を予定している。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一人当たり面積では、「福祉施設」が類似団体平均を大きく上回るものの、その他の分類は下回っている。</a:t>
          </a:r>
          <a:endParaRPr kumimoji="1"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234,662
231,609
101.80
77,344,648
76,358,823
562,650
43,724,537
72,120,343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分子である基準財政収入額は、経済活動が</a:t>
          </a:r>
          <a:r>
            <a:rPr lang="ja-JP" altLang="en-US" sz="1100">
              <a:solidFill>
                <a:sysClr val="windowText" lastClr="000000"/>
              </a:solidFill>
              <a:effectLst/>
              <a:latin typeface="+mn-lt"/>
              <a:ea typeface="+mn-ea"/>
              <a:cs typeface="+mn-cs"/>
            </a:rPr>
            <a:t>停滞</a:t>
          </a:r>
          <a:r>
            <a:rPr lang="ja-JP" altLang="ja-JP" sz="1100">
              <a:solidFill>
                <a:sysClr val="windowText" lastClr="000000"/>
              </a:solidFill>
              <a:effectLst/>
              <a:latin typeface="+mn-lt"/>
              <a:ea typeface="+mn-ea"/>
              <a:cs typeface="+mn-cs"/>
            </a:rPr>
            <a:t>したことに伴う地方消費税交付金や株式等譲渡所得割交付金の</a:t>
          </a:r>
          <a:r>
            <a:rPr lang="ja-JP" altLang="en-US" sz="1100">
              <a:solidFill>
                <a:sysClr val="windowText" lastClr="000000"/>
              </a:solidFill>
              <a:effectLst/>
              <a:latin typeface="+mn-lt"/>
              <a:ea typeface="+mn-ea"/>
              <a:cs typeface="+mn-cs"/>
            </a:rPr>
            <a:t>減</a:t>
          </a:r>
          <a:r>
            <a:rPr lang="ja-JP" altLang="ja-JP" sz="1100">
              <a:solidFill>
                <a:sysClr val="windowText" lastClr="000000"/>
              </a:solidFill>
              <a:effectLst/>
              <a:latin typeface="+mn-lt"/>
              <a:ea typeface="+mn-ea"/>
              <a:cs typeface="+mn-cs"/>
            </a:rPr>
            <a:t>により、前年度に比べ約</a:t>
          </a:r>
          <a:r>
            <a:rPr lang="en-US" altLang="ja-JP" sz="1100">
              <a:solidFill>
                <a:sysClr val="windowText" lastClr="000000"/>
              </a:solidFill>
              <a:effectLst/>
              <a:latin typeface="+mn-lt"/>
              <a:ea typeface="+mn-ea"/>
              <a:cs typeface="+mn-cs"/>
            </a:rPr>
            <a:t>2.3</a:t>
          </a:r>
          <a:r>
            <a:rPr lang="ja-JP" altLang="ja-JP" sz="1100">
              <a:solidFill>
                <a:sysClr val="windowText" lastClr="000000"/>
              </a:solidFill>
              <a:effectLst/>
              <a:latin typeface="+mn-lt"/>
              <a:ea typeface="+mn-ea"/>
              <a:cs typeface="+mn-cs"/>
            </a:rPr>
            <a:t>億円の</a:t>
          </a:r>
          <a:r>
            <a:rPr lang="ja-JP" altLang="en-US" sz="1100">
              <a:solidFill>
                <a:sysClr val="windowText" lastClr="000000"/>
              </a:solidFill>
              <a:effectLst/>
              <a:latin typeface="+mn-lt"/>
              <a:ea typeface="+mn-ea"/>
              <a:cs typeface="+mn-cs"/>
            </a:rPr>
            <a:t>減</a:t>
          </a:r>
          <a:r>
            <a:rPr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lang="ja-JP" altLang="ja-JP"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分母である基準財政需要額は、</a:t>
          </a:r>
          <a:r>
            <a:rPr lang="ja-JP" altLang="en-US" sz="1100">
              <a:solidFill>
                <a:sysClr val="windowText" lastClr="000000"/>
              </a:solidFill>
              <a:effectLst/>
              <a:latin typeface="+mn-lt"/>
              <a:ea typeface="+mn-ea"/>
              <a:cs typeface="+mn-cs"/>
            </a:rPr>
            <a:t>社会福祉費</a:t>
          </a:r>
          <a:r>
            <a:rPr lang="ja-JP" altLang="ja-JP" sz="1100">
              <a:solidFill>
                <a:sysClr val="windowText" lastClr="000000"/>
              </a:solidFill>
              <a:effectLst/>
              <a:latin typeface="+mn-lt"/>
              <a:ea typeface="+mn-ea"/>
              <a:cs typeface="+mn-cs"/>
            </a:rPr>
            <a:t>は</a:t>
          </a:r>
          <a:r>
            <a:rPr lang="ja-JP" altLang="en-US" sz="1100">
              <a:solidFill>
                <a:sysClr val="windowText" lastClr="000000"/>
              </a:solidFill>
              <a:effectLst/>
              <a:latin typeface="+mn-lt"/>
              <a:ea typeface="+mn-ea"/>
              <a:cs typeface="+mn-cs"/>
            </a:rPr>
            <a:t>増</a:t>
          </a:r>
          <a:r>
            <a:rPr lang="ja-JP" altLang="ja-JP" sz="1100">
              <a:solidFill>
                <a:sysClr val="windowText" lastClr="000000"/>
              </a:solidFill>
              <a:effectLst/>
              <a:latin typeface="+mn-lt"/>
              <a:ea typeface="+mn-ea"/>
              <a:cs typeface="+mn-cs"/>
            </a:rPr>
            <a:t>となったものの、</a:t>
          </a:r>
          <a:r>
            <a:rPr lang="ja-JP" altLang="en-US" sz="1100">
              <a:solidFill>
                <a:sysClr val="windowText" lastClr="000000"/>
              </a:solidFill>
              <a:effectLst/>
              <a:latin typeface="+mn-lt"/>
              <a:ea typeface="+mn-ea"/>
              <a:cs typeface="+mn-cs"/>
            </a:rPr>
            <a:t>臨時財政対策債振替分の増による減要因</a:t>
          </a:r>
          <a:r>
            <a:rPr lang="ja-JP" altLang="ja-JP" sz="1100">
              <a:solidFill>
                <a:sysClr val="windowText" lastClr="000000"/>
              </a:solidFill>
              <a:effectLst/>
              <a:latin typeface="+mn-lt"/>
              <a:ea typeface="+mn-ea"/>
              <a:cs typeface="+mn-cs"/>
            </a:rPr>
            <a:t>等が</a:t>
          </a:r>
          <a:r>
            <a:rPr lang="ja-JP" altLang="en-US" sz="1100">
              <a:solidFill>
                <a:sysClr val="windowText" lastClr="000000"/>
              </a:solidFill>
              <a:effectLst/>
              <a:latin typeface="+mn-lt"/>
              <a:ea typeface="+mn-ea"/>
              <a:cs typeface="+mn-cs"/>
            </a:rPr>
            <a:t>減</a:t>
          </a:r>
          <a:r>
            <a:rPr lang="ja-JP" altLang="ja-JP" sz="1100">
              <a:solidFill>
                <a:sysClr val="windowText" lastClr="000000"/>
              </a:solidFill>
              <a:effectLst/>
              <a:latin typeface="+mn-lt"/>
              <a:ea typeface="+mn-ea"/>
              <a:cs typeface="+mn-cs"/>
            </a:rPr>
            <a:t>となったことにより、前年度に比べ約</a:t>
          </a:r>
          <a:r>
            <a:rPr lang="en-US" altLang="ja-JP" sz="1100">
              <a:solidFill>
                <a:sysClr val="windowText" lastClr="000000"/>
              </a:solidFill>
              <a:effectLst/>
              <a:latin typeface="+mn-lt"/>
              <a:ea typeface="+mn-ea"/>
              <a:cs typeface="+mn-cs"/>
            </a:rPr>
            <a:t>1.6</a:t>
          </a:r>
          <a:r>
            <a:rPr lang="ja-JP" altLang="ja-JP" sz="1100">
              <a:solidFill>
                <a:sysClr val="windowText" lastClr="000000"/>
              </a:solidFill>
              <a:effectLst/>
              <a:latin typeface="+mn-lt"/>
              <a:ea typeface="+mn-ea"/>
              <a:cs typeface="+mn-cs"/>
            </a:rPr>
            <a:t>億円の</a:t>
          </a:r>
          <a:r>
            <a:rPr lang="ja-JP" altLang="en-US" sz="1100">
              <a:solidFill>
                <a:sysClr val="windowText" lastClr="000000"/>
              </a:solidFill>
              <a:effectLst/>
              <a:latin typeface="+mn-lt"/>
              <a:ea typeface="+mn-ea"/>
              <a:cs typeface="+mn-cs"/>
            </a:rPr>
            <a:t>減</a:t>
          </a:r>
          <a:r>
            <a:rPr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その結果、財政力指数は</a:t>
          </a:r>
          <a:r>
            <a:rPr lang="en-US" altLang="ja-JP" sz="1100">
              <a:solidFill>
                <a:sysClr val="windowText" lastClr="000000"/>
              </a:solidFill>
              <a:effectLst/>
              <a:latin typeface="+mn-lt"/>
              <a:ea typeface="+mn-ea"/>
              <a:cs typeface="+mn-cs"/>
            </a:rPr>
            <a:t>0.888</a:t>
          </a:r>
          <a:r>
            <a:rPr lang="ja-JP" altLang="ja-JP" sz="1100">
              <a:solidFill>
                <a:sysClr val="windowText" lastClr="000000"/>
              </a:solidFill>
              <a:effectLst/>
              <a:latin typeface="+mn-lt"/>
              <a:ea typeface="+mn-ea"/>
              <a:cs typeface="+mn-cs"/>
            </a:rPr>
            <a:t>で対前年度比</a:t>
          </a:r>
          <a:r>
            <a:rPr lang="en-US" altLang="ja-JP" sz="1100">
              <a:solidFill>
                <a:sysClr val="windowText" lastClr="000000"/>
              </a:solidFill>
              <a:effectLst/>
              <a:latin typeface="+mn-lt"/>
              <a:ea typeface="+mn-ea"/>
              <a:cs typeface="+mn-cs"/>
            </a:rPr>
            <a:t>0.01</a:t>
          </a:r>
          <a:r>
            <a:rPr lang="ja-JP" altLang="ja-JP" sz="1100">
              <a:solidFill>
                <a:sysClr val="windowText" lastClr="000000"/>
              </a:solidFill>
              <a:effectLst/>
              <a:latin typeface="+mn-lt"/>
              <a:ea typeface="+mn-ea"/>
              <a:cs typeface="+mn-cs"/>
            </a:rPr>
            <a:t>ポイントの好転となったが、</a:t>
          </a:r>
          <a:r>
            <a:rPr kumimoji="1" lang="ja-JP" altLang="ja-JP" sz="1100">
              <a:solidFill>
                <a:sysClr val="windowText" lastClr="000000"/>
              </a:solidFill>
              <a:effectLst/>
              <a:latin typeface="+mn-lt"/>
              <a:ea typeface="+mn-ea"/>
              <a:cs typeface="+mn-cs"/>
            </a:rPr>
            <a:t>今後も引き続き財源不足の解消を図り、健全で持続可能な収支均衡の財政運営を目指す。</a:t>
          </a:r>
          <a:endParaRPr kumimoji="1" lang="en-US" altLang="ja-JP" sz="1100">
            <a:solidFill>
              <a:sysClr val="windowText" lastClr="000000"/>
            </a:solidFill>
            <a:effectLst/>
            <a:latin typeface="+mn-lt"/>
            <a:ea typeface="+mn-ea"/>
            <a:cs typeface="+mn-cs"/>
          </a:endParaRPr>
        </a:p>
        <a:p>
          <a:endParaRPr kumimoji="1" lang="en-US" altLang="ja-JP" sz="1100">
            <a:solidFill>
              <a:srgbClr val="FF0000"/>
            </a:solidFill>
            <a:effectLst/>
            <a:latin typeface="+mn-lt"/>
            <a:ea typeface="+mn-ea"/>
            <a:cs typeface="+mn-cs"/>
          </a:endParaRPr>
        </a:p>
        <a:p>
          <a:endParaRPr lang="ja-JP" altLang="ja-JP" sz="1400">
            <a:solidFill>
              <a:srgbClr val="FF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44</xdr:row>
      <xdr:rowOff>4233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81208"/>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117475</xdr:rowOff>
    </xdr:from>
    <xdr:to>
      <xdr:col>23</xdr:col>
      <xdr:colOff>133350</xdr:colOff>
      <xdr:row>39</xdr:row>
      <xdr:rowOff>137583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8040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99077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157692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147108</xdr:rowOff>
    </xdr:from>
    <xdr:to>
      <xdr:col>19</xdr:col>
      <xdr:colOff>184150</xdr:colOff>
      <xdr:row>40</xdr:row>
      <xdr:rowOff>77258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62035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2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157692</xdr:rowOff>
    </xdr:from>
    <xdr:to>
      <xdr:col>15</xdr:col>
      <xdr:colOff>82550</xdr:colOff>
      <xdr:row>40</xdr:row>
      <xdr:rowOff>6350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122360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6350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35983</xdr:rowOff>
    </xdr:from>
    <xdr:to>
      <xdr:col>11</xdr:col>
      <xdr:colOff>82550</xdr:colOff>
      <xdr:row>40</xdr:row>
      <xdr:rowOff>137583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122360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142469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66675</xdr:rowOff>
    </xdr:from>
    <xdr:to>
      <xdr:col>23</xdr:col>
      <xdr:colOff>184150</xdr:colOff>
      <xdr:row>39</xdr:row>
      <xdr:rowOff>168275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83202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106892</xdr:rowOff>
    </xdr:from>
    <xdr:to>
      <xdr:col>15</xdr:col>
      <xdr:colOff>133350</xdr:colOff>
      <xdr:row>40</xdr:row>
      <xdr:rowOff>37042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100">
              <a:solidFill>
                <a:sysClr val="windowText" lastClr="000000"/>
              </a:solidFill>
              <a:effectLst/>
              <a:latin typeface="+mn-lt"/>
              <a:ea typeface="+mn-ea"/>
              <a:cs typeface="+mn-cs"/>
            </a:rPr>
            <a:t>分子である経常経費充当一般財源（歳出）は前年度に比べ約</a:t>
          </a:r>
          <a:r>
            <a:rPr lang="en-US" altLang="ja-JP" sz="1100">
              <a:solidFill>
                <a:sysClr val="windowText" lastClr="000000"/>
              </a:solidFill>
              <a:effectLst/>
              <a:latin typeface="+mn-lt"/>
              <a:ea typeface="+mn-ea"/>
              <a:cs typeface="+mn-cs"/>
            </a:rPr>
            <a:t>4.6</a:t>
          </a:r>
          <a:r>
            <a:rPr lang="ja-JP" altLang="ja-JP" sz="1100">
              <a:solidFill>
                <a:sysClr val="windowText" lastClr="000000"/>
              </a:solidFill>
              <a:effectLst/>
              <a:latin typeface="+mn-lt"/>
              <a:ea typeface="+mn-ea"/>
              <a:cs typeface="+mn-cs"/>
            </a:rPr>
            <a:t>億円の</a:t>
          </a:r>
          <a:r>
            <a:rPr lang="ja-JP" altLang="en-US" sz="1100">
              <a:solidFill>
                <a:sysClr val="windowText" lastClr="000000"/>
              </a:solidFill>
              <a:effectLst/>
              <a:latin typeface="+mn-lt"/>
              <a:ea typeface="+mn-ea"/>
              <a:cs typeface="+mn-cs"/>
            </a:rPr>
            <a:t>増</a:t>
          </a:r>
          <a:r>
            <a:rPr lang="ja-JP" altLang="ja-JP" sz="1100">
              <a:solidFill>
                <a:sysClr val="windowText" lastClr="000000"/>
              </a:solidFill>
              <a:effectLst/>
              <a:latin typeface="+mn-lt"/>
              <a:ea typeface="+mn-ea"/>
              <a:cs typeface="+mn-cs"/>
            </a:rPr>
            <a:t>となったが、分母である経常一般財源（歳入）も前年度より約</a:t>
          </a:r>
          <a:r>
            <a:rPr lang="en-US" altLang="ja-JP" sz="1100">
              <a:solidFill>
                <a:sysClr val="windowText" lastClr="000000"/>
              </a:solidFill>
              <a:effectLst/>
              <a:latin typeface="+mn-lt"/>
              <a:ea typeface="+mn-ea"/>
              <a:cs typeface="+mn-cs"/>
            </a:rPr>
            <a:t>5.6</a:t>
          </a:r>
          <a:r>
            <a:rPr lang="ja-JP" altLang="ja-JP" sz="1100">
              <a:solidFill>
                <a:sysClr val="windowText" lastClr="000000"/>
              </a:solidFill>
              <a:effectLst/>
              <a:latin typeface="+mn-lt"/>
              <a:ea typeface="+mn-ea"/>
              <a:cs typeface="+mn-cs"/>
            </a:rPr>
            <a:t>億円の</a:t>
          </a:r>
          <a:r>
            <a:rPr lang="ja-JP" altLang="en-US" sz="1100">
              <a:solidFill>
                <a:sysClr val="windowText" lastClr="000000"/>
              </a:solidFill>
              <a:effectLst/>
              <a:latin typeface="+mn-lt"/>
              <a:ea typeface="+mn-ea"/>
              <a:cs typeface="+mn-cs"/>
            </a:rPr>
            <a:t>増</a:t>
          </a:r>
          <a:r>
            <a:rPr lang="ja-JP" altLang="ja-JP" sz="1100">
              <a:solidFill>
                <a:sysClr val="windowText" lastClr="000000"/>
              </a:solidFill>
              <a:effectLst/>
              <a:latin typeface="+mn-lt"/>
              <a:ea typeface="+mn-ea"/>
              <a:cs typeface="+mn-cs"/>
            </a:rPr>
            <a:t>、同じく分母の臨時財政対策債も約</a:t>
          </a:r>
          <a:r>
            <a:rPr lang="en-US" altLang="ja-JP" sz="1100">
              <a:solidFill>
                <a:sysClr val="windowText" lastClr="000000"/>
              </a:solidFill>
              <a:effectLst/>
              <a:latin typeface="+mn-lt"/>
              <a:ea typeface="+mn-ea"/>
              <a:cs typeface="+mn-cs"/>
            </a:rPr>
            <a:t>4.4</a:t>
          </a:r>
          <a:r>
            <a:rPr lang="ja-JP" altLang="ja-JP" sz="1100">
              <a:solidFill>
                <a:sysClr val="windowText" lastClr="000000"/>
              </a:solidFill>
              <a:effectLst/>
              <a:latin typeface="+mn-lt"/>
              <a:ea typeface="+mn-ea"/>
              <a:cs typeface="+mn-cs"/>
            </a:rPr>
            <a:t>億円の</a:t>
          </a:r>
          <a:r>
            <a:rPr lang="ja-JP" altLang="en-US" sz="1100">
              <a:solidFill>
                <a:sysClr val="windowText" lastClr="000000"/>
              </a:solidFill>
              <a:effectLst/>
              <a:latin typeface="+mn-lt"/>
              <a:ea typeface="+mn-ea"/>
              <a:cs typeface="+mn-cs"/>
            </a:rPr>
            <a:t>増</a:t>
          </a:r>
          <a:r>
            <a:rPr lang="ja-JP" altLang="ja-JP" sz="1100">
              <a:solidFill>
                <a:sysClr val="windowText" lastClr="000000"/>
              </a:solidFill>
              <a:effectLst/>
              <a:latin typeface="+mn-lt"/>
              <a:ea typeface="+mn-ea"/>
              <a:cs typeface="+mn-cs"/>
            </a:rPr>
            <a:t>となったため、経常収支比率が</a:t>
          </a:r>
          <a:r>
            <a:rPr lang="ja-JP" altLang="en-US" sz="1100">
              <a:solidFill>
                <a:sysClr val="windowText" lastClr="000000"/>
              </a:solidFill>
              <a:effectLst/>
              <a:latin typeface="+mn-lt"/>
              <a:ea typeface="+mn-ea"/>
              <a:cs typeface="+mn-cs"/>
            </a:rPr>
            <a:t>好転</a:t>
          </a:r>
          <a:r>
            <a:rPr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その要因として歳出においては、</a:t>
          </a:r>
          <a:r>
            <a:rPr lang="ja-JP" altLang="en-US" sz="1100">
              <a:solidFill>
                <a:sysClr val="windowText" lastClr="000000"/>
              </a:solidFill>
              <a:effectLst/>
              <a:latin typeface="+mn-lt"/>
              <a:ea typeface="+mn-ea"/>
              <a:cs typeface="+mn-cs"/>
            </a:rPr>
            <a:t>繰出金</a:t>
          </a:r>
          <a:r>
            <a:rPr lang="ja-JP" altLang="ja-JP" sz="1100">
              <a:solidFill>
                <a:sysClr val="windowText" lastClr="000000"/>
              </a:solidFill>
              <a:effectLst/>
              <a:latin typeface="+mn-lt"/>
              <a:ea typeface="+mn-ea"/>
              <a:cs typeface="+mn-cs"/>
            </a:rPr>
            <a:t>が約</a:t>
          </a:r>
          <a:r>
            <a:rPr lang="en-US" altLang="ja-JP" sz="1100">
              <a:solidFill>
                <a:sysClr val="windowText" lastClr="000000"/>
              </a:solidFill>
              <a:effectLst/>
              <a:latin typeface="+mn-lt"/>
              <a:ea typeface="+mn-ea"/>
              <a:cs typeface="+mn-cs"/>
            </a:rPr>
            <a:t>2.6</a:t>
          </a:r>
          <a:r>
            <a:rPr lang="ja-JP" altLang="ja-JP" sz="1100">
              <a:solidFill>
                <a:sysClr val="windowText" lastClr="000000"/>
              </a:solidFill>
              <a:effectLst/>
              <a:latin typeface="+mn-lt"/>
              <a:ea typeface="+mn-ea"/>
              <a:cs typeface="+mn-cs"/>
            </a:rPr>
            <a:t>億円、</a:t>
          </a:r>
          <a:r>
            <a:rPr lang="ja-JP" altLang="en-US" sz="1100">
              <a:solidFill>
                <a:sysClr val="windowText" lastClr="000000"/>
              </a:solidFill>
              <a:effectLst/>
              <a:latin typeface="+mn-lt"/>
              <a:ea typeface="+mn-ea"/>
              <a:cs typeface="+mn-cs"/>
            </a:rPr>
            <a:t>扶助費が</a:t>
          </a:r>
          <a:r>
            <a:rPr lang="ja-JP" altLang="ja-JP" sz="1100">
              <a:solidFill>
                <a:sysClr val="windowText" lastClr="000000"/>
              </a:solidFill>
              <a:effectLst/>
              <a:latin typeface="+mn-lt"/>
              <a:ea typeface="+mn-ea"/>
              <a:cs typeface="+mn-cs"/>
            </a:rPr>
            <a:t>約</a:t>
          </a:r>
          <a:r>
            <a:rPr lang="en-US" altLang="ja-JP" sz="1100">
              <a:solidFill>
                <a:sysClr val="windowText" lastClr="000000"/>
              </a:solidFill>
              <a:effectLst/>
              <a:latin typeface="+mn-lt"/>
              <a:ea typeface="+mn-ea"/>
              <a:cs typeface="+mn-cs"/>
            </a:rPr>
            <a:t>2.0</a:t>
          </a:r>
          <a:r>
            <a:rPr lang="ja-JP" altLang="ja-JP" sz="1100">
              <a:solidFill>
                <a:sysClr val="windowText" lastClr="000000"/>
              </a:solidFill>
              <a:effectLst/>
              <a:latin typeface="+mn-lt"/>
              <a:ea typeface="+mn-ea"/>
              <a:cs typeface="+mn-cs"/>
            </a:rPr>
            <a:t>億円</a:t>
          </a:r>
          <a:r>
            <a:rPr lang="ja-JP" altLang="en-US" sz="1100">
              <a:solidFill>
                <a:sysClr val="windowText" lastClr="000000"/>
              </a:solidFill>
              <a:effectLst/>
              <a:latin typeface="+mn-lt"/>
              <a:ea typeface="+mn-ea"/>
              <a:cs typeface="+mn-cs"/>
            </a:rPr>
            <a:t>増</a:t>
          </a:r>
          <a:r>
            <a:rPr lang="ja-JP" altLang="ja-JP" sz="1100">
              <a:solidFill>
                <a:schemeClr val="dk1"/>
              </a:solidFill>
              <a:effectLst/>
              <a:latin typeface="+mn-lt"/>
              <a:ea typeface="+mn-ea"/>
              <a:cs typeface="+mn-cs"/>
            </a:rPr>
            <a:t>となったため</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歳出全体で約</a:t>
          </a:r>
          <a:r>
            <a:rPr lang="en-US" altLang="ja-JP" sz="1100">
              <a:solidFill>
                <a:sysClr val="windowText" lastClr="000000"/>
              </a:solidFill>
              <a:effectLst/>
              <a:latin typeface="+mn-lt"/>
              <a:ea typeface="+mn-ea"/>
              <a:cs typeface="+mn-cs"/>
            </a:rPr>
            <a:t>4.6</a:t>
          </a:r>
          <a:r>
            <a:rPr lang="ja-JP" altLang="ja-JP" sz="1100">
              <a:solidFill>
                <a:sysClr val="windowText" lastClr="000000"/>
              </a:solidFill>
              <a:effectLst/>
              <a:latin typeface="+mn-lt"/>
              <a:ea typeface="+mn-ea"/>
              <a:cs typeface="+mn-cs"/>
            </a:rPr>
            <a:t>億円の</a:t>
          </a:r>
          <a:r>
            <a:rPr lang="ja-JP" altLang="en-US" sz="1100">
              <a:solidFill>
                <a:sysClr val="windowText" lastClr="000000"/>
              </a:solidFill>
              <a:effectLst/>
              <a:latin typeface="+mn-lt"/>
              <a:ea typeface="+mn-ea"/>
              <a:cs typeface="+mn-cs"/>
            </a:rPr>
            <a:t>増</a:t>
          </a:r>
          <a:r>
            <a:rPr lang="ja-JP" altLang="ja-JP" sz="1100">
              <a:solidFill>
                <a:sysClr val="windowText" lastClr="000000"/>
              </a:solidFill>
              <a:effectLst/>
              <a:latin typeface="+mn-lt"/>
              <a:ea typeface="+mn-ea"/>
              <a:cs typeface="+mn-cs"/>
            </a:rPr>
            <a:t>とな</a:t>
          </a:r>
          <a:r>
            <a:rPr lang="ja-JP" altLang="en-US" sz="1100">
              <a:solidFill>
                <a:sysClr val="windowText" lastClr="000000"/>
              </a:solidFill>
              <a:effectLst/>
              <a:latin typeface="+mn-lt"/>
              <a:ea typeface="+mn-ea"/>
              <a:cs typeface="+mn-cs"/>
            </a:rPr>
            <a:t>る一方で、</a:t>
          </a:r>
          <a:r>
            <a:rPr lang="ja-JP" altLang="ja-JP" sz="1100">
              <a:solidFill>
                <a:sysClr val="windowText" lastClr="000000"/>
              </a:solidFill>
              <a:effectLst/>
              <a:latin typeface="+mn-lt"/>
              <a:ea typeface="+mn-ea"/>
              <a:cs typeface="+mn-cs"/>
            </a:rPr>
            <a:t>歳入では、</a:t>
          </a:r>
          <a:r>
            <a:rPr lang="ja-JP" altLang="en-US" sz="1100">
              <a:solidFill>
                <a:sysClr val="windowText" lastClr="000000"/>
              </a:solidFill>
              <a:effectLst/>
              <a:latin typeface="+mn-lt"/>
              <a:ea typeface="+mn-ea"/>
              <a:cs typeface="+mn-cs"/>
            </a:rPr>
            <a:t>臨時財政対策債</a:t>
          </a:r>
          <a:r>
            <a:rPr lang="ja-JP" altLang="ja-JP" sz="1100">
              <a:solidFill>
                <a:sysClr val="windowText" lastClr="000000"/>
              </a:solidFill>
              <a:effectLst/>
              <a:latin typeface="+mn-lt"/>
              <a:ea typeface="+mn-ea"/>
              <a:cs typeface="+mn-cs"/>
            </a:rPr>
            <a:t>が約</a:t>
          </a:r>
          <a:r>
            <a:rPr lang="en-US" altLang="ja-JP" sz="1100">
              <a:solidFill>
                <a:sysClr val="windowText" lastClr="000000"/>
              </a:solidFill>
              <a:effectLst/>
              <a:latin typeface="+mn-lt"/>
              <a:ea typeface="+mn-ea"/>
              <a:cs typeface="+mn-cs"/>
            </a:rPr>
            <a:t>4.4</a:t>
          </a:r>
          <a:r>
            <a:rPr lang="ja-JP" altLang="ja-JP" sz="1100">
              <a:solidFill>
                <a:sysClr val="windowText" lastClr="000000"/>
              </a:solidFill>
              <a:effectLst/>
              <a:latin typeface="+mn-lt"/>
              <a:ea typeface="+mn-ea"/>
              <a:cs typeface="+mn-cs"/>
            </a:rPr>
            <a:t>億円</a:t>
          </a:r>
          <a:r>
            <a:rPr lang="ja-JP" altLang="en-US" sz="1100">
              <a:solidFill>
                <a:sysClr val="windowText" lastClr="000000"/>
              </a:solidFill>
              <a:effectLst/>
              <a:latin typeface="+mn-lt"/>
              <a:ea typeface="+mn-ea"/>
              <a:cs typeface="+mn-cs"/>
            </a:rPr>
            <a:t>、</a:t>
          </a:r>
          <a:r>
            <a:rPr lang="ja-JP" altLang="ja-JP" sz="1100">
              <a:solidFill>
                <a:schemeClr val="dk1"/>
              </a:solidFill>
              <a:effectLst/>
              <a:latin typeface="+mn-lt"/>
              <a:ea typeface="+mn-ea"/>
              <a:cs typeface="+mn-cs"/>
            </a:rPr>
            <a:t>地方交付税が約</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億円</a:t>
          </a:r>
          <a:r>
            <a:rPr lang="ja-JP" altLang="en-US" sz="1100">
              <a:solidFill>
                <a:schemeClr val="dk1"/>
              </a:solidFill>
              <a:effectLst/>
              <a:latin typeface="+mn-lt"/>
              <a:ea typeface="+mn-ea"/>
              <a:cs typeface="+mn-cs"/>
            </a:rPr>
            <a:t>、</a:t>
          </a:r>
          <a:r>
            <a:rPr lang="ja-JP" altLang="en-US" sz="1100">
              <a:solidFill>
                <a:sysClr val="windowText" lastClr="000000"/>
              </a:solidFill>
              <a:effectLst/>
              <a:latin typeface="+mn-lt"/>
              <a:ea typeface="+mn-ea"/>
              <a:cs typeface="+mn-cs"/>
            </a:rPr>
            <a:t>株式等譲渡所得割交付金</a:t>
          </a:r>
          <a:r>
            <a:rPr lang="ja-JP" altLang="ja-JP" sz="1100">
              <a:solidFill>
                <a:sysClr val="windowText" lastClr="000000"/>
              </a:solidFill>
              <a:effectLst/>
              <a:latin typeface="+mn-lt"/>
              <a:ea typeface="+mn-ea"/>
              <a:cs typeface="+mn-cs"/>
            </a:rPr>
            <a:t>が約</a:t>
          </a:r>
          <a:r>
            <a:rPr lang="en-US" altLang="ja-JP" sz="1100">
              <a:solidFill>
                <a:sysClr val="windowText" lastClr="000000"/>
              </a:solidFill>
              <a:effectLst/>
              <a:latin typeface="+mn-lt"/>
              <a:ea typeface="+mn-ea"/>
              <a:cs typeface="+mn-cs"/>
            </a:rPr>
            <a:t>1.9</a:t>
          </a:r>
          <a:r>
            <a:rPr lang="ja-JP" altLang="ja-JP" sz="1100">
              <a:solidFill>
                <a:sysClr val="windowText" lastClr="000000"/>
              </a:solidFill>
              <a:effectLst/>
              <a:latin typeface="+mn-lt"/>
              <a:ea typeface="+mn-ea"/>
              <a:cs typeface="+mn-cs"/>
            </a:rPr>
            <a:t>億円の</a:t>
          </a:r>
          <a:r>
            <a:rPr lang="ja-JP" altLang="en-US" sz="1100">
              <a:solidFill>
                <a:sysClr val="windowText" lastClr="000000"/>
              </a:solidFill>
              <a:effectLst/>
              <a:latin typeface="+mn-lt"/>
              <a:ea typeface="+mn-ea"/>
              <a:cs typeface="+mn-cs"/>
            </a:rPr>
            <a:t>増</a:t>
          </a:r>
          <a:r>
            <a:rPr lang="ja-JP" altLang="ja-JP" sz="1100">
              <a:solidFill>
                <a:sysClr val="windowText" lastClr="000000"/>
              </a:solidFill>
              <a:effectLst/>
              <a:latin typeface="+mn-lt"/>
              <a:ea typeface="+mn-ea"/>
              <a:cs typeface="+mn-cs"/>
            </a:rPr>
            <a:t>となったため、歳入全体で昨年度より約</a:t>
          </a:r>
          <a:r>
            <a:rPr lang="en-US" altLang="ja-JP" sz="1100">
              <a:solidFill>
                <a:sysClr val="windowText" lastClr="000000"/>
              </a:solidFill>
              <a:effectLst/>
              <a:latin typeface="+mn-lt"/>
              <a:ea typeface="+mn-ea"/>
              <a:cs typeface="+mn-cs"/>
            </a:rPr>
            <a:t>10</a:t>
          </a:r>
          <a:r>
            <a:rPr lang="ja-JP" altLang="ja-JP" sz="1100">
              <a:solidFill>
                <a:sysClr val="windowText" lastClr="000000"/>
              </a:solidFill>
              <a:effectLst/>
              <a:latin typeface="+mn-lt"/>
              <a:ea typeface="+mn-ea"/>
              <a:cs typeface="+mn-cs"/>
            </a:rPr>
            <a:t>億円の</a:t>
          </a:r>
          <a:r>
            <a:rPr lang="ja-JP" altLang="en-US" sz="1100">
              <a:solidFill>
                <a:sysClr val="windowText" lastClr="000000"/>
              </a:solidFill>
              <a:effectLst/>
              <a:latin typeface="+mn-lt"/>
              <a:ea typeface="+mn-ea"/>
              <a:cs typeface="+mn-cs"/>
            </a:rPr>
            <a:t>増</a:t>
          </a:r>
          <a:r>
            <a:rPr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今後とも、行財政改革の取組を通じて経常経費の削減努力を継続し、財政構造の弾力性の回復に努める。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31387</xdr:rowOff>
    </xdr:from>
    <xdr:to>
      <xdr:col>23</xdr:col>
      <xdr:colOff>133350</xdr:colOff>
      <xdr:row>66</xdr:row>
      <xdr:rowOff>168728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46937"/>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117764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31387</xdr:rowOff>
    </xdr:from>
    <xdr:to>
      <xdr:col>24</xdr:col>
      <xdr:colOff>12700</xdr:colOff>
      <xdr:row>59</xdr:row>
      <xdr:rowOff>31387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42817</xdr:rowOff>
    </xdr:from>
    <xdr:to>
      <xdr:col>23</xdr:col>
      <xdr:colOff>133350</xdr:colOff>
      <xdr:row>64</xdr:row>
      <xdr:rowOff>125549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1015617"/>
          <a:ext cx="8382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117039</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57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100512</xdr:rowOff>
    </xdr:from>
    <xdr:to>
      <xdr:col>23</xdr:col>
      <xdr:colOff>184150</xdr:colOff>
      <xdr:row>63</xdr:row>
      <xdr:rowOff>30662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84183</xdr:rowOff>
    </xdr:from>
    <xdr:to>
      <xdr:col>19</xdr:col>
      <xdr:colOff>133350</xdr:colOff>
      <xdr:row>64</xdr:row>
      <xdr:rowOff>125549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105698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128088</xdr:rowOff>
    </xdr:from>
    <xdr:to>
      <xdr:col>19</xdr:col>
      <xdr:colOff>184150</xdr:colOff>
      <xdr:row>63</xdr:row>
      <xdr:rowOff>58238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75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68415</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52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84183</xdr:rowOff>
    </xdr:from>
    <xdr:to>
      <xdr:col>15</xdr:col>
      <xdr:colOff>82550</xdr:colOff>
      <xdr:row>64</xdr:row>
      <xdr:rowOff>84183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0569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120287</xdr:rowOff>
    </xdr:from>
    <xdr:to>
      <xdr:col>15</xdr:col>
      <xdr:colOff>133350</xdr:colOff>
      <xdr:row>62</xdr:row>
      <xdr:rowOff>50437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60614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84183</xdr:rowOff>
    </xdr:from>
    <xdr:to>
      <xdr:col>11</xdr:col>
      <xdr:colOff>31750</xdr:colOff>
      <xdr:row>64</xdr:row>
      <xdr:rowOff>91077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05698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31569</xdr:rowOff>
    </xdr:from>
    <xdr:to>
      <xdr:col>11</xdr:col>
      <xdr:colOff>82550</xdr:colOff>
      <xdr:row>62</xdr:row>
      <xdr:rowOff>133169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143346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43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81297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163467</xdr:rowOff>
    </xdr:from>
    <xdr:to>
      <xdr:col>23</xdr:col>
      <xdr:colOff>184150</xdr:colOff>
      <xdr:row>64</xdr:row>
      <xdr:rowOff>93617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135544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9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74749</xdr:rowOff>
    </xdr:from>
    <xdr:to>
      <xdr:col>19</xdr:col>
      <xdr:colOff>184150</xdr:colOff>
      <xdr:row>65</xdr:row>
      <xdr:rowOff>4899</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161126</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133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33383</xdr:rowOff>
    </xdr:from>
    <xdr:to>
      <xdr:col>15</xdr:col>
      <xdr:colOff>133350</xdr:colOff>
      <xdr:row>64</xdr:row>
      <xdr:rowOff>134983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119760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09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33383</xdr:rowOff>
    </xdr:from>
    <xdr:to>
      <xdr:col>11</xdr:col>
      <xdr:colOff>82550</xdr:colOff>
      <xdr:row>64</xdr:row>
      <xdr:rowOff>134983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119760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09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40277</xdr:rowOff>
    </xdr:from>
    <xdr:to>
      <xdr:col>7</xdr:col>
      <xdr:colOff>31750</xdr:colOff>
      <xdr:row>64</xdr:row>
      <xdr:rowOff>141877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126654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0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人件費について、人事院勧告のプラス改定や業務増による時間外勤務手当の増などのプラス要因により、前年度と比べて若干増加</a:t>
          </a:r>
          <a:r>
            <a:rPr kumimoji="1" lang="ja-JP" altLang="en-US" sz="1100">
              <a:solidFill>
                <a:schemeClr val="dk1"/>
              </a:solidFill>
              <a:effectLst/>
              <a:latin typeface="+mn-lt"/>
              <a:ea typeface="+mn-ea"/>
              <a:cs typeface="+mn-cs"/>
            </a:rPr>
            <a:t>した結果、人口１人当たりの決算額は前年度と比べて</a:t>
          </a:r>
          <a:r>
            <a:rPr kumimoji="1" lang="en-US" altLang="ja-JP" sz="1100">
              <a:solidFill>
                <a:schemeClr val="dk1"/>
              </a:solidFill>
              <a:effectLst/>
              <a:latin typeface="+mn-lt"/>
              <a:ea typeface="+mn-ea"/>
              <a:cs typeface="+mn-cs"/>
            </a:rPr>
            <a:t>1,498</a:t>
          </a:r>
          <a:r>
            <a:rPr kumimoji="1" lang="ja-JP" altLang="en-US" sz="1100">
              <a:solidFill>
                <a:schemeClr val="dk1"/>
              </a:solidFill>
              <a:effectLst/>
              <a:latin typeface="+mn-lt"/>
              <a:ea typeface="+mn-ea"/>
              <a:cs typeface="+mn-cs"/>
            </a:rPr>
            <a:t>円の増となった</a:t>
          </a:r>
          <a:r>
            <a:rPr kumimoji="1" lang="ja-JP" altLang="ja-JP" sz="1100">
              <a:solidFill>
                <a:schemeClr val="dk1"/>
              </a:solidFill>
              <a:effectLst/>
              <a:latin typeface="+mn-lt"/>
              <a:ea typeface="+mn-ea"/>
              <a:cs typeface="+mn-cs"/>
            </a:rPr>
            <a:t>。</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今後も社会情勢や財政状況を鑑みながら、職員数と給与の適正化に取り組み、人件費・物件費の抑制に努める。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108469</xdr:rowOff>
    </xdr:from>
    <xdr:to>
      <xdr:col>23</xdr:col>
      <xdr:colOff>133350</xdr:colOff>
      <xdr:row>89</xdr:row>
      <xdr:rowOff>68799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653019"/>
          <a:ext cx="0" cy="1674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40876</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29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68799</xdr:rowOff>
    </xdr:from>
    <xdr:to>
      <xdr:col>24</xdr:col>
      <xdr:colOff>12700</xdr:colOff>
      <xdr:row>89</xdr:row>
      <xdr:rowOff>68799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32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23396</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39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108469</xdr:rowOff>
    </xdr:from>
    <xdr:to>
      <xdr:col>24</xdr:col>
      <xdr:colOff>12700</xdr:colOff>
      <xdr:row>79</xdr:row>
      <xdr:rowOff>108469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65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125273</xdr:rowOff>
    </xdr:from>
    <xdr:to>
      <xdr:col>23</xdr:col>
      <xdr:colOff>133350</xdr:colOff>
      <xdr:row>82</xdr:row>
      <xdr:rowOff>151092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184173"/>
          <a:ext cx="838200" cy="2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108459</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399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91932</xdr:rowOff>
    </xdr:from>
    <xdr:to>
      <xdr:col>23</xdr:col>
      <xdr:colOff>184150</xdr:colOff>
      <xdr:row>83</xdr:row>
      <xdr:rowOff>22082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63810</xdr:rowOff>
    </xdr:from>
    <xdr:to>
      <xdr:col>19</xdr:col>
      <xdr:colOff>133350</xdr:colOff>
      <xdr:row>82</xdr:row>
      <xdr:rowOff>125273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122710"/>
          <a:ext cx="889000" cy="6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58564</xdr:rowOff>
    </xdr:from>
    <xdr:to>
      <xdr:col>19</xdr:col>
      <xdr:colOff>184150</xdr:colOff>
      <xdr:row>82</xdr:row>
      <xdr:rowOff>160164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170341</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388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16515</xdr:rowOff>
    </xdr:from>
    <xdr:to>
      <xdr:col>15</xdr:col>
      <xdr:colOff>82550</xdr:colOff>
      <xdr:row>82</xdr:row>
      <xdr:rowOff>63810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075415"/>
          <a:ext cx="8890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63528</xdr:rowOff>
    </xdr:from>
    <xdr:to>
      <xdr:col>15</xdr:col>
      <xdr:colOff>133350</xdr:colOff>
      <xdr:row>82</xdr:row>
      <xdr:rowOff>165128</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149905</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133069</xdr:rowOff>
    </xdr:from>
    <xdr:to>
      <xdr:col>11</xdr:col>
      <xdr:colOff>31750</xdr:colOff>
      <xdr:row>82</xdr:row>
      <xdr:rowOff>16515</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020519"/>
          <a:ext cx="889000" cy="5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28350</xdr:rowOff>
    </xdr:from>
    <xdr:to>
      <xdr:col>11</xdr:col>
      <xdr:colOff>82550</xdr:colOff>
      <xdr:row>82</xdr:row>
      <xdr:rowOff>129950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114727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1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109865</xdr:rowOff>
    </xdr:from>
    <xdr:to>
      <xdr:col>7</xdr:col>
      <xdr:colOff>31750</xdr:colOff>
      <xdr:row>82</xdr:row>
      <xdr:rowOff>40015</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99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24792</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08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100292</xdr:rowOff>
    </xdr:from>
    <xdr:to>
      <xdr:col>23</xdr:col>
      <xdr:colOff>184150</xdr:colOff>
      <xdr:row>83</xdr:row>
      <xdr:rowOff>30442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15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72369</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13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74473</xdr:rowOff>
    </xdr:from>
    <xdr:to>
      <xdr:col>19</xdr:col>
      <xdr:colOff>184150</xdr:colOff>
      <xdr:row>83</xdr:row>
      <xdr:rowOff>4623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13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160850</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219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13010</xdr:rowOff>
    </xdr:from>
    <xdr:to>
      <xdr:col>15</xdr:col>
      <xdr:colOff>133350</xdr:colOff>
      <xdr:row>82</xdr:row>
      <xdr:rowOff>114610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07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124787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8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137165</xdr:rowOff>
    </xdr:from>
    <xdr:to>
      <xdr:col>11</xdr:col>
      <xdr:colOff>82550</xdr:colOff>
      <xdr:row>82</xdr:row>
      <xdr:rowOff>67315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02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77492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79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82269</xdr:rowOff>
    </xdr:from>
    <xdr:to>
      <xdr:col>7</xdr:col>
      <xdr:colOff>31750</xdr:colOff>
      <xdr:row>82</xdr:row>
      <xdr:rowOff>12419</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96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22596</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738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月</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日より</a:t>
          </a:r>
          <a:r>
            <a:rPr kumimoji="1" lang="en-US" altLang="ja-JP" sz="1100">
              <a:solidFill>
                <a:sysClr val="windowText" lastClr="000000"/>
              </a:solidFill>
              <a:effectLst/>
              <a:latin typeface="+mn-lt"/>
              <a:ea typeface="+mn-ea"/>
              <a:cs typeface="+mn-cs"/>
            </a:rPr>
            <a:t>1.2</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4.5</a:t>
          </a:r>
          <a:r>
            <a:rPr kumimoji="1" lang="ja-JP" altLang="ja-JP" sz="1100">
              <a:solidFill>
                <a:sysClr val="windowText" lastClr="000000"/>
              </a:solidFill>
              <a:effectLst/>
              <a:latin typeface="+mn-lt"/>
              <a:ea typeface="+mn-ea"/>
              <a:cs typeface="+mn-cs"/>
            </a:rPr>
            <a:t>％の給料月額のカット等の給与減額措置を開始した影響もあり、昨年度に引き続き</a:t>
          </a:r>
          <a:r>
            <a:rPr kumimoji="1" lang="en-US" altLang="ja-JP" sz="1100">
              <a:solidFill>
                <a:sysClr val="windowText" lastClr="000000"/>
              </a:solidFill>
              <a:effectLst/>
              <a:latin typeface="+mn-lt"/>
              <a:ea typeface="+mn-ea"/>
              <a:cs typeface="+mn-cs"/>
            </a:rPr>
            <a:t>100</a:t>
          </a:r>
          <a:r>
            <a:rPr kumimoji="1" lang="ja-JP" altLang="ja-JP" sz="1100">
              <a:solidFill>
                <a:sysClr val="windowText" lastClr="000000"/>
              </a:solidFill>
              <a:effectLst/>
              <a:latin typeface="+mn-lt"/>
              <a:ea typeface="+mn-ea"/>
              <a:cs typeface="+mn-cs"/>
            </a:rPr>
            <a:t>を下回っている。給与総合見直しで国の引き下げ率を上回る引下げを行ったため、</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年間の給与減額措置の終了後に一時的に上がるものの、その後の指数は低下していく見込みである。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160866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2131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132943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160866</xdr:rowOff>
    </xdr:from>
    <xdr:to>
      <xdr:col>81</xdr:col>
      <xdr:colOff>133350</xdr:colOff>
      <xdr:row>88</xdr:row>
      <xdr:rowOff>160866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24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133350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144586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46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2116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3637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87</xdr:row>
      <xdr:rowOff>151341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403916"/>
          <a:ext cx="889000" cy="66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22225</xdr:rowOff>
    </xdr:from>
    <xdr:to>
      <xdr:col>68</xdr:col>
      <xdr:colOff>152400</xdr:colOff>
      <xdr:row>87</xdr:row>
      <xdr:rowOff>151341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424025"/>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47218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100541</xdr:rowOff>
    </xdr:from>
    <xdr:to>
      <xdr:col>68</xdr:col>
      <xdr:colOff>203200</xdr:colOff>
      <xdr:row>88</xdr:row>
      <xdr:rowOff>30691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15468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142875</xdr:rowOff>
    </xdr:from>
    <xdr:to>
      <xdr:col>64</xdr:col>
      <xdr:colOff>152400</xdr:colOff>
      <xdr:row>84</xdr:row>
      <xdr:rowOff>73025</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83202</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これまでに策定した定員適正化計画の取組により、着実に職員数を減らしてきたことで、類似団体平均よりも少ない数値となっている。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他方、住民へのきめ細やかなサービスを提供するため、定員管理方針を策定し、体制整備に取り組んでいるが、他市の職員数も増加しているため、類似団体職員数との差は維持している。</a:t>
          </a:r>
          <a:endParaRPr lang="ja-JP" altLang="ja-JP" sz="1400">
            <a:effectLst/>
          </a:endParaRPr>
        </a:p>
        <a:p>
          <a:pPr rtl="0" eaLnBrk="1" fontAlgn="auto" latinLnBrk="0" hangingPunct="1"/>
          <a:endParaRPr lang="ja-JP" altLang="ja-JP" sz="1400">
            <a:solidFill>
              <a:srgbClr val="FF0000"/>
            </a:solidFill>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68399</xdr:rowOff>
    </xdr:from>
    <xdr:to>
      <xdr:col>81</xdr:col>
      <xdr:colOff>44450</xdr:colOff>
      <xdr:row>67</xdr:row>
      <xdr:rowOff>52433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12499"/>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154776</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68399</xdr:rowOff>
    </xdr:from>
    <xdr:to>
      <xdr:col>81</xdr:col>
      <xdr:colOff>133350</xdr:colOff>
      <xdr:row>58</xdr:row>
      <xdr:rowOff>68399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20320</xdr:rowOff>
    </xdr:from>
    <xdr:to>
      <xdr:col>81</xdr:col>
      <xdr:colOff>44450</xdr:colOff>
      <xdr:row>62</xdr:row>
      <xdr:rowOff>20320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650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144071</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602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544</xdr:rowOff>
    </xdr:from>
    <xdr:to>
      <xdr:col>81</xdr:col>
      <xdr:colOff>95250</xdr:colOff>
      <xdr:row>62</xdr:row>
      <xdr:rowOff>102144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112485</xdr:rowOff>
    </xdr:from>
    <xdr:to>
      <xdr:col>77</xdr:col>
      <xdr:colOff>44450</xdr:colOff>
      <xdr:row>62</xdr:row>
      <xdr:rowOff>20320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570935"/>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544</xdr:rowOff>
    </xdr:from>
    <xdr:to>
      <xdr:col>77</xdr:col>
      <xdr:colOff>95250</xdr:colOff>
      <xdr:row>62</xdr:row>
      <xdr:rowOff>102144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86921</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71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33201</xdr:rowOff>
    </xdr:from>
    <xdr:to>
      <xdr:col>72</xdr:col>
      <xdr:colOff>203200</xdr:colOff>
      <xdr:row>61</xdr:row>
      <xdr:rowOff>112485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491651"/>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165100</xdr:rowOff>
    </xdr:from>
    <xdr:to>
      <xdr:col>73</xdr:col>
      <xdr:colOff>44450</xdr:colOff>
      <xdr:row>62</xdr:row>
      <xdr:rowOff>95250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80027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26307</xdr:rowOff>
    </xdr:from>
    <xdr:to>
      <xdr:col>68</xdr:col>
      <xdr:colOff>152400</xdr:colOff>
      <xdr:row>61</xdr:row>
      <xdr:rowOff>33201</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48475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168547</xdr:rowOff>
    </xdr:from>
    <xdr:to>
      <xdr:col>68</xdr:col>
      <xdr:colOff>203200</xdr:colOff>
      <xdr:row>62</xdr:row>
      <xdr:rowOff>98697</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83474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147865</xdr:rowOff>
    </xdr:from>
    <xdr:to>
      <xdr:col>64</xdr:col>
      <xdr:colOff>152400</xdr:colOff>
      <xdr:row>62</xdr:row>
      <xdr:rowOff>78015</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62792</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140970</xdr:rowOff>
    </xdr:from>
    <xdr:to>
      <xdr:col>81</xdr:col>
      <xdr:colOff>95250</xdr:colOff>
      <xdr:row>62</xdr:row>
      <xdr:rowOff>71120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157497</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140970</xdr:rowOff>
    </xdr:from>
    <xdr:to>
      <xdr:col>77</xdr:col>
      <xdr:colOff>95250</xdr:colOff>
      <xdr:row>62</xdr:row>
      <xdr:rowOff>71120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81297</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61685</xdr:rowOff>
    </xdr:from>
    <xdr:to>
      <xdr:col>73</xdr:col>
      <xdr:colOff>44450</xdr:colOff>
      <xdr:row>61</xdr:row>
      <xdr:rowOff>163285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2012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28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153851</xdr:rowOff>
    </xdr:from>
    <xdr:to>
      <xdr:col>68</xdr:col>
      <xdr:colOff>203200</xdr:colOff>
      <xdr:row>61</xdr:row>
      <xdr:rowOff>84001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94178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20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146957</xdr:rowOff>
    </xdr:from>
    <xdr:to>
      <xdr:col>64</xdr:col>
      <xdr:colOff>152400</xdr:colOff>
      <xdr:row>61</xdr:row>
      <xdr:rowOff>77107</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87284</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latinLnBrk="0"/>
          <a:r>
            <a:rPr lang="en-US" altLang="ja-JP"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前年度より</a:t>
          </a:r>
          <a:r>
            <a:rPr lang="en-US" altLang="ja-JP" sz="1100">
              <a:solidFill>
                <a:sysClr val="windowText" lastClr="000000"/>
              </a:solidFill>
              <a:effectLst/>
              <a:latin typeface="+mn-lt"/>
              <a:ea typeface="+mn-ea"/>
              <a:cs typeface="+mn-cs"/>
            </a:rPr>
            <a:t>0.3</a:t>
          </a:r>
          <a:r>
            <a:rPr lang="ja-JP" altLang="ja-JP" sz="1100">
              <a:solidFill>
                <a:sysClr val="windowText" lastClr="000000"/>
              </a:solidFill>
              <a:effectLst/>
              <a:latin typeface="+mn-lt"/>
              <a:ea typeface="+mn-ea"/>
              <a:cs typeface="+mn-cs"/>
            </a:rPr>
            <a:t>ポイントの改善となった。</a:t>
          </a:r>
          <a:endParaRPr lang="ja-JP" altLang="ja-JP" sz="1400">
            <a:solidFill>
              <a:sysClr val="windowText" lastClr="000000"/>
            </a:solidFill>
            <a:effectLst/>
          </a:endParaRPr>
        </a:p>
        <a:p>
          <a:pPr latinLnBrk="0"/>
          <a:r>
            <a:rPr lang="ja-JP" altLang="ja-JP"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改善の要因としては、分子では公営企業に要する経費の財源とする地方債の償還の財源に充てたと認められる繰入金が約</a:t>
          </a:r>
          <a:r>
            <a:rPr lang="en-US" altLang="ja-JP" sz="1100">
              <a:solidFill>
                <a:sysClr val="windowText" lastClr="000000"/>
              </a:solidFill>
              <a:effectLst/>
              <a:latin typeface="+mn-lt"/>
              <a:ea typeface="+mn-ea"/>
              <a:cs typeface="+mn-cs"/>
            </a:rPr>
            <a:t>1.4</a:t>
          </a:r>
          <a:r>
            <a:rPr lang="ja-JP" altLang="ja-JP" sz="1100">
              <a:solidFill>
                <a:sysClr val="windowText" lastClr="000000"/>
              </a:solidFill>
              <a:effectLst/>
              <a:latin typeface="+mn-lt"/>
              <a:ea typeface="+mn-ea"/>
              <a:cs typeface="+mn-cs"/>
            </a:rPr>
            <a:t>億円</a:t>
          </a:r>
          <a:r>
            <a:rPr lang="ja-JP" altLang="en-US" sz="1100">
              <a:solidFill>
                <a:sysClr val="windowText" lastClr="000000"/>
              </a:solidFill>
              <a:effectLst/>
              <a:latin typeface="+mn-lt"/>
              <a:ea typeface="+mn-ea"/>
              <a:cs typeface="+mn-cs"/>
            </a:rPr>
            <a:t>、特定財源の額が</a:t>
          </a:r>
          <a:r>
            <a:rPr lang="ja-JP" altLang="ja-JP" sz="1100">
              <a:solidFill>
                <a:schemeClr val="dk1"/>
              </a:solidFill>
              <a:effectLst/>
              <a:latin typeface="+mn-lt"/>
              <a:ea typeface="+mn-ea"/>
              <a:cs typeface="+mn-cs"/>
            </a:rPr>
            <a:t>約</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億円</a:t>
          </a:r>
          <a:r>
            <a:rPr lang="ja-JP" altLang="ja-JP" sz="1100">
              <a:solidFill>
                <a:sysClr val="windowText" lastClr="000000"/>
              </a:solidFill>
              <a:effectLst/>
              <a:latin typeface="+mn-lt"/>
              <a:ea typeface="+mn-ea"/>
              <a:cs typeface="+mn-cs"/>
            </a:rPr>
            <a:t>の減となり、合計で約</a:t>
          </a:r>
          <a:r>
            <a:rPr lang="en-US" altLang="ja-JP" sz="1100">
              <a:solidFill>
                <a:sysClr val="windowText" lastClr="000000"/>
              </a:solidFill>
              <a:effectLst/>
              <a:latin typeface="+mn-lt"/>
              <a:ea typeface="+mn-ea"/>
              <a:cs typeface="+mn-cs"/>
            </a:rPr>
            <a:t>0.4</a:t>
          </a:r>
          <a:r>
            <a:rPr lang="ja-JP" altLang="ja-JP" sz="1100">
              <a:solidFill>
                <a:sysClr val="windowText" lastClr="000000"/>
              </a:solidFill>
              <a:effectLst/>
              <a:latin typeface="+mn-lt"/>
              <a:ea typeface="+mn-ea"/>
              <a:cs typeface="+mn-cs"/>
            </a:rPr>
            <a:t>億円の減となったことに加え、分母では</a:t>
          </a:r>
          <a:r>
            <a:rPr lang="ja-JP" altLang="ja-JP" sz="1100">
              <a:solidFill>
                <a:schemeClr val="dk1"/>
              </a:solidFill>
              <a:effectLst/>
              <a:latin typeface="+mn-lt"/>
              <a:ea typeface="+mn-ea"/>
              <a:cs typeface="+mn-cs"/>
            </a:rPr>
            <a:t>標準税収入額等が約</a:t>
          </a:r>
          <a:r>
            <a:rPr lang="en-US" altLang="ja-JP" sz="1100">
              <a:solidFill>
                <a:schemeClr val="dk1"/>
              </a:solidFill>
              <a:effectLst/>
              <a:latin typeface="+mn-lt"/>
              <a:ea typeface="+mn-ea"/>
              <a:cs typeface="+mn-cs"/>
            </a:rPr>
            <a:t>3.2</a:t>
          </a:r>
          <a:r>
            <a:rPr lang="ja-JP" altLang="ja-JP" sz="1100">
              <a:solidFill>
                <a:schemeClr val="dk1"/>
              </a:solidFill>
              <a:effectLst/>
              <a:latin typeface="+mn-lt"/>
              <a:ea typeface="+mn-ea"/>
              <a:cs typeface="+mn-cs"/>
            </a:rPr>
            <a:t>億円の</a:t>
          </a:r>
          <a:r>
            <a:rPr lang="ja-JP" altLang="en-US" sz="1100">
              <a:solidFill>
                <a:schemeClr val="dk1"/>
              </a:solidFill>
              <a:effectLst/>
              <a:latin typeface="+mn-lt"/>
              <a:ea typeface="+mn-ea"/>
              <a:cs typeface="+mn-cs"/>
            </a:rPr>
            <a:t>減となったが、</a:t>
          </a:r>
          <a:r>
            <a:rPr lang="ja-JP" altLang="ja-JP" sz="1100">
              <a:solidFill>
                <a:schemeClr val="dk1"/>
              </a:solidFill>
              <a:effectLst/>
              <a:latin typeface="+mn-lt"/>
              <a:ea typeface="+mn-ea"/>
              <a:cs typeface="+mn-cs"/>
            </a:rPr>
            <a:t>臨時財政対策債発行可能額が約</a:t>
          </a:r>
          <a:r>
            <a:rPr lang="en-US" altLang="ja-JP" sz="1100">
              <a:solidFill>
                <a:schemeClr val="dk1"/>
              </a:solidFill>
              <a:effectLst/>
              <a:latin typeface="+mn-lt"/>
              <a:ea typeface="+mn-ea"/>
              <a:cs typeface="+mn-cs"/>
            </a:rPr>
            <a:t>4.4</a:t>
          </a:r>
          <a:r>
            <a:rPr lang="ja-JP" altLang="ja-JP" sz="1100">
              <a:solidFill>
                <a:schemeClr val="dk1"/>
              </a:solidFill>
              <a:effectLst/>
              <a:latin typeface="+mn-lt"/>
              <a:ea typeface="+mn-ea"/>
              <a:cs typeface="+mn-cs"/>
            </a:rPr>
            <a:t>億円</a:t>
          </a:r>
          <a:r>
            <a:rPr lang="ja-JP" altLang="en-US" sz="1100">
              <a:solidFill>
                <a:schemeClr val="dk1"/>
              </a:solidFill>
              <a:effectLst/>
              <a:latin typeface="+mn-lt"/>
              <a:ea typeface="+mn-ea"/>
              <a:cs typeface="+mn-cs"/>
            </a:rPr>
            <a:t>、</a:t>
          </a:r>
          <a:r>
            <a:rPr lang="ja-JP" altLang="ja-JP" sz="1100">
              <a:solidFill>
                <a:sysClr val="windowText" lastClr="000000"/>
              </a:solidFill>
              <a:effectLst/>
              <a:latin typeface="+mn-lt"/>
              <a:ea typeface="+mn-ea"/>
              <a:cs typeface="+mn-cs"/>
            </a:rPr>
            <a:t>普通交付税額が約</a:t>
          </a:r>
          <a:r>
            <a:rPr lang="en-US" altLang="ja-JP" sz="1100">
              <a:solidFill>
                <a:sysClr val="windowText" lastClr="000000"/>
              </a:solidFill>
              <a:effectLst/>
              <a:latin typeface="+mn-lt"/>
              <a:ea typeface="+mn-ea"/>
              <a:cs typeface="+mn-cs"/>
            </a:rPr>
            <a:t>2.1</a:t>
          </a:r>
          <a:r>
            <a:rPr lang="ja-JP" altLang="ja-JP" sz="1100">
              <a:solidFill>
                <a:sysClr val="windowText" lastClr="000000"/>
              </a:solidFill>
              <a:effectLst/>
              <a:latin typeface="+mn-lt"/>
              <a:ea typeface="+mn-ea"/>
              <a:cs typeface="+mn-cs"/>
            </a:rPr>
            <a:t>億円の増となったことにより、合計で約</a:t>
          </a:r>
          <a:r>
            <a:rPr lang="en-US" altLang="ja-JP" sz="1100">
              <a:solidFill>
                <a:sysClr val="windowText" lastClr="000000"/>
              </a:solidFill>
              <a:effectLst/>
              <a:latin typeface="+mn-lt"/>
              <a:ea typeface="+mn-ea"/>
              <a:cs typeface="+mn-cs"/>
            </a:rPr>
            <a:t>3.5</a:t>
          </a:r>
          <a:r>
            <a:rPr lang="ja-JP" altLang="ja-JP" sz="1100">
              <a:solidFill>
                <a:sysClr val="windowText" lastClr="000000"/>
              </a:solidFill>
              <a:effectLst/>
              <a:latin typeface="+mn-lt"/>
              <a:ea typeface="+mn-ea"/>
              <a:cs typeface="+mn-cs"/>
            </a:rPr>
            <a:t>億円の増となったことによる。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45</xdr:row>
      <xdr:rowOff>41910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0131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54610</xdr:rowOff>
    </xdr:from>
    <xdr:to>
      <xdr:col>81</xdr:col>
      <xdr:colOff>44450</xdr:colOff>
      <xdr:row>40</xdr:row>
      <xdr:rowOff>78740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69126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151130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69367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92287</xdr:rowOff>
    </xdr:from>
    <xdr:to>
      <xdr:col>77</xdr:col>
      <xdr:colOff>95250</xdr:colOff>
      <xdr:row>41</xdr:row>
      <xdr:rowOff>22437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7214</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41</xdr:row>
      <xdr:rowOff>76200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70091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42</xdr:row>
      <xdr:rowOff>9313</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10565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62247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20337</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1" hangingPunct="1"/>
          <a:r>
            <a:rPr lang="ja-JP" altLang="ja-JP" sz="1100">
              <a:solidFill>
                <a:schemeClr val="dk1"/>
              </a:solidFill>
              <a:effectLst/>
              <a:latin typeface="+mn-lt"/>
              <a:ea typeface="+mn-ea"/>
              <a:cs typeface="+mn-cs"/>
            </a:rPr>
            <a:t>　</a:t>
          </a:r>
          <a:r>
            <a:rPr lang="ja-JP" altLang="ja-JP" sz="1100">
              <a:solidFill>
                <a:sysClr val="windowText" lastClr="000000"/>
              </a:solidFill>
              <a:effectLst/>
              <a:latin typeface="+mn-lt"/>
              <a:ea typeface="+mn-ea"/>
              <a:cs typeface="+mn-cs"/>
            </a:rPr>
            <a:t>前年度より</a:t>
          </a:r>
          <a:r>
            <a:rPr lang="en-US" altLang="ja-JP" sz="1100">
              <a:solidFill>
                <a:sysClr val="windowText" lastClr="000000"/>
              </a:solidFill>
              <a:effectLst/>
              <a:latin typeface="+mn-lt"/>
              <a:ea typeface="+mn-ea"/>
              <a:cs typeface="+mn-cs"/>
            </a:rPr>
            <a:t>0.6</a:t>
          </a:r>
          <a:r>
            <a:rPr lang="ja-JP" altLang="ja-JP" sz="1100">
              <a:solidFill>
                <a:sysClr val="windowText" lastClr="000000"/>
              </a:solidFill>
              <a:effectLst/>
              <a:latin typeface="+mn-lt"/>
              <a:ea typeface="+mn-ea"/>
              <a:cs typeface="+mn-cs"/>
            </a:rPr>
            <a:t>ポイントの改善となった。</a:t>
          </a:r>
          <a:endParaRPr lang="ja-JP" altLang="ja-JP" sz="1400">
            <a:solidFill>
              <a:sysClr val="windowText" lastClr="000000"/>
            </a:solidFill>
            <a:effectLst/>
          </a:endParaRPr>
        </a:p>
        <a:p>
          <a:pPr eaLnBrk="1" fontAlgn="auto" latinLnBrk="1" hangingPunct="1"/>
          <a:r>
            <a:rPr lang="ja-JP" altLang="ja-JP"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改善の要因として、分母については、標準財政規模が約</a:t>
          </a:r>
          <a:r>
            <a:rPr lang="en-US" altLang="ja-JP" sz="1100">
              <a:solidFill>
                <a:sysClr val="windowText" lastClr="000000"/>
              </a:solidFill>
              <a:effectLst/>
              <a:latin typeface="+mn-lt"/>
              <a:ea typeface="+mn-ea"/>
              <a:cs typeface="+mn-cs"/>
            </a:rPr>
            <a:t>3.3</a:t>
          </a:r>
          <a:r>
            <a:rPr lang="ja-JP" altLang="ja-JP" sz="1100">
              <a:solidFill>
                <a:sysClr val="windowText" lastClr="000000"/>
              </a:solidFill>
              <a:effectLst/>
              <a:latin typeface="+mn-lt"/>
              <a:ea typeface="+mn-ea"/>
              <a:cs typeface="+mn-cs"/>
            </a:rPr>
            <a:t>億円増の約</a:t>
          </a:r>
          <a:r>
            <a:rPr lang="en-US" altLang="ja-JP" sz="1100">
              <a:solidFill>
                <a:sysClr val="windowText" lastClr="000000"/>
              </a:solidFill>
              <a:effectLst/>
              <a:latin typeface="+mn-lt"/>
              <a:ea typeface="+mn-ea"/>
              <a:cs typeface="+mn-cs"/>
            </a:rPr>
            <a:t>437</a:t>
          </a:r>
          <a:r>
            <a:rPr lang="ja-JP" altLang="ja-JP" sz="1100">
              <a:solidFill>
                <a:sysClr val="windowText" lastClr="000000"/>
              </a:solidFill>
              <a:effectLst/>
              <a:latin typeface="+mn-lt"/>
              <a:ea typeface="+mn-ea"/>
              <a:cs typeface="+mn-cs"/>
            </a:rPr>
            <a:t>億円となる一方、</a:t>
          </a:r>
          <a:r>
            <a:rPr kumimoji="1" lang="ja-JP" altLang="ja-JP" sz="1100">
              <a:solidFill>
                <a:sysClr val="windowText" lastClr="000000"/>
              </a:solidFill>
              <a:effectLst/>
              <a:latin typeface="+mn-lt"/>
              <a:ea typeface="+mn-ea"/>
              <a:cs typeface="+mn-cs"/>
            </a:rPr>
            <a:t>控除される算入公債費等の額は約</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億円の減となったため、約</a:t>
          </a:r>
          <a:r>
            <a:rPr kumimoji="1" lang="en-US" altLang="ja-JP" sz="1100">
              <a:solidFill>
                <a:sysClr val="windowText" lastClr="000000"/>
              </a:solidFill>
              <a:effectLst/>
              <a:latin typeface="+mn-lt"/>
              <a:ea typeface="+mn-ea"/>
              <a:cs typeface="+mn-cs"/>
            </a:rPr>
            <a:t>3.5</a:t>
          </a:r>
          <a:r>
            <a:rPr kumimoji="1" lang="ja-JP" altLang="ja-JP" sz="1100">
              <a:solidFill>
                <a:sysClr val="windowText" lastClr="000000"/>
              </a:solidFill>
              <a:effectLst/>
              <a:latin typeface="+mn-lt"/>
              <a:ea typeface="+mn-ea"/>
              <a:cs typeface="+mn-cs"/>
            </a:rPr>
            <a:t>億円の増となり、分子となる将来負担額において、</a:t>
          </a:r>
          <a:r>
            <a:rPr kumimoji="1" lang="ja-JP" altLang="en-US" sz="1100">
              <a:solidFill>
                <a:sysClr val="windowText" lastClr="000000"/>
              </a:solidFill>
              <a:effectLst/>
              <a:latin typeface="+mn-lt"/>
              <a:ea typeface="+mn-ea"/>
              <a:cs typeface="+mn-cs"/>
            </a:rPr>
            <a:t>退職手当負担見込額が約</a:t>
          </a:r>
          <a:r>
            <a:rPr kumimoji="1" lang="en-US" altLang="ja-JP" sz="1100">
              <a:solidFill>
                <a:sysClr val="windowText" lastClr="000000"/>
              </a:solidFill>
              <a:effectLst/>
              <a:latin typeface="+mn-lt"/>
              <a:ea typeface="+mn-ea"/>
              <a:cs typeface="+mn-cs"/>
            </a:rPr>
            <a:t>11.9</a:t>
          </a:r>
          <a:r>
            <a:rPr kumimoji="1" lang="ja-JP" altLang="en-US" sz="1100">
              <a:solidFill>
                <a:sysClr val="windowText" lastClr="000000"/>
              </a:solidFill>
              <a:effectLst/>
              <a:latin typeface="+mn-lt"/>
              <a:ea typeface="+mn-ea"/>
              <a:cs typeface="+mn-cs"/>
            </a:rPr>
            <a:t>億円、</a:t>
          </a:r>
          <a:r>
            <a:rPr lang="ja-JP" altLang="ja-JP" sz="1100">
              <a:solidFill>
                <a:sysClr val="windowText" lastClr="000000"/>
              </a:solidFill>
              <a:effectLst/>
              <a:latin typeface="+mn-lt"/>
              <a:ea typeface="+mn-ea"/>
              <a:cs typeface="+mn-cs"/>
            </a:rPr>
            <a:t>債務負担行為に基づく支出予定額が約</a:t>
          </a:r>
          <a:r>
            <a:rPr lang="en-US" altLang="ja-JP" sz="1100">
              <a:solidFill>
                <a:sysClr val="windowText" lastClr="000000"/>
              </a:solidFill>
              <a:effectLst/>
              <a:latin typeface="+mn-lt"/>
              <a:ea typeface="+mn-ea"/>
              <a:cs typeface="+mn-cs"/>
            </a:rPr>
            <a:t>11.2</a:t>
          </a:r>
          <a:r>
            <a:rPr lang="ja-JP" altLang="ja-JP" sz="1100">
              <a:solidFill>
                <a:sysClr val="windowText" lastClr="000000"/>
              </a:solidFill>
              <a:effectLst/>
              <a:latin typeface="+mn-lt"/>
              <a:ea typeface="+mn-ea"/>
              <a:cs typeface="+mn-cs"/>
            </a:rPr>
            <a:t>億円、</a:t>
          </a:r>
          <a:r>
            <a:rPr lang="ja-JP" altLang="ja-JP" sz="1100">
              <a:solidFill>
                <a:schemeClr val="dk1"/>
              </a:solidFill>
              <a:effectLst/>
              <a:latin typeface="+mn-lt"/>
              <a:ea typeface="+mn-ea"/>
              <a:cs typeface="+mn-cs"/>
            </a:rPr>
            <a:t>公営企業債等繰入見込額が約</a:t>
          </a:r>
          <a:r>
            <a:rPr lang="en-US" altLang="ja-JP" sz="1100">
              <a:solidFill>
                <a:schemeClr val="dk1"/>
              </a:solidFill>
              <a:effectLst/>
              <a:latin typeface="+mn-lt"/>
              <a:ea typeface="+mn-ea"/>
              <a:cs typeface="+mn-cs"/>
            </a:rPr>
            <a:t>3.3</a:t>
          </a:r>
          <a:r>
            <a:rPr lang="ja-JP" altLang="ja-JP" sz="1100">
              <a:solidFill>
                <a:schemeClr val="dk1"/>
              </a:solidFill>
              <a:effectLst/>
              <a:latin typeface="+mn-lt"/>
              <a:ea typeface="+mn-ea"/>
              <a:cs typeface="+mn-cs"/>
            </a:rPr>
            <a:t>億円</a:t>
          </a:r>
          <a:r>
            <a:rPr lang="ja-JP" altLang="ja-JP" sz="1100">
              <a:solidFill>
                <a:sysClr val="windowText" lastClr="000000"/>
              </a:solidFill>
              <a:effectLst/>
              <a:latin typeface="+mn-lt"/>
              <a:ea typeface="+mn-ea"/>
              <a:cs typeface="+mn-cs"/>
            </a:rPr>
            <a:t>減となり、将来負担額が約</a:t>
          </a:r>
          <a:r>
            <a:rPr lang="en-US" altLang="ja-JP" sz="1100">
              <a:solidFill>
                <a:sysClr val="windowText" lastClr="000000"/>
              </a:solidFill>
              <a:effectLst/>
              <a:latin typeface="+mn-lt"/>
              <a:ea typeface="+mn-ea"/>
              <a:cs typeface="+mn-cs"/>
            </a:rPr>
            <a:t>28.1</a:t>
          </a:r>
          <a:r>
            <a:rPr lang="ja-JP" altLang="ja-JP" sz="1100">
              <a:solidFill>
                <a:sysClr val="windowText" lastClr="000000"/>
              </a:solidFill>
              <a:effectLst/>
              <a:latin typeface="+mn-lt"/>
              <a:ea typeface="+mn-ea"/>
              <a:cs typeface="+mn-cs"/>
            </a:rPr>
            <a:t>億円の減となったことによる。</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5150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667"/>
          <a:ext cx="0" cy="1577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148677</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9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5150</xdr:rowOff>
    </xdr:from>
    <xdr:to>
      <xdr:col>81</xdr:col>
      <xdr:colOff>133350</xdr:colOff>
      <xdr:row>23</xdr:row>
      <xdr:rowOff>5150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32315</xdr:rowOff>
    </xdr:from>
    <xdr:to>
      <xdr:col>81</xdr:col>
      <xdr:colOff>44450</xdr:colOff>
      <xdr:row>16</xdr:row>
      <xdr:rowOff>40358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775515"/>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166810</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56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150283</xdr:rowOff>
    </xdr:from>
    <xdr:to>
      <xdr:col>81</xdr:col>
      <xdr:colOff>95250</xdr:colOff>
      <xdr:row>16</xdr:row>
      <xdr:rowOff>80433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40358</xdr:rowOff>
    </xdr:from>
    <xdr:to>
      <xdr:col>77</xdr:col>
      <xdr:colOff>44450</xdr:colOff>
      <xdr:row>17</xdr:row>
      <xdr:rowOff>32456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2783558"/>
          <a:ext cx="889000" cy="16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163689</xdr:rowOff>
    </xdr:from>
    <xdr:to>
      <xdr:col>77</xdr:col>
      <xdr:colOff>95250</xdr:colOff>
      <xdr:row>16</xdr:row>
      <xdr:rowOff>93839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78616</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821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32456</xdr:rowOff>
    </xdr:from>
    <xdr:to>
      <xdr:col>72</xdr:col>
      <xdr:colOff>203200</xdr:colOff>
      <xdr:row>17</xdr:row>
      <xdr:rowOff>110208</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2947106"/>
          <a:ext cx="889000" cy="7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78034</xdr:rowOff>
    </xdr:from>
    <xdr:to>
      <xdr:col>73</xdr:col>
      <xdr:colOff>44450</xdr:colOff>
      <xdr:row>17</xdr:row>
      <xdr:rowOff>8184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18361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110208</xdr:rowOff>
    </xdr:from>
    <xdr:to>
      <xdr:col>68</xdr:col>
      <xdr:colOff>152400</xdr:colOff>
      <xdr:row>17</xdr:row>
      <xdr:rowOff>119592</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3024858"/>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9807</xdr:rowOff>
    </xdr:from>
    <xdr:to>
      <xdr:col>68</xdr:col>
      <xdr:colOff>203200</xdr:colOff>
      <xdr:row>17</xdr:row>
      <xdr:rowOff>111407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121584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72813</xdr:rowOff>
    </xdr:from>
    <xdr:to>
      <xdr:col>64</xdr:col>
      <xdr:colOff>152400</xdr:colOff>
      <xdr:row>18</xdr:row>
      <xdr:rowOff>2963</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159190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307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152965</xdr:rowOff>
    </xdr:from>
    <xdr:to>
      <xdr:col>81</xdr:col>
      <xdr:colOff>95250</xdr:colOff>
      <xdr:row>16</xdr:row>
      <xdr:rowOff>83115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72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125042</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69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161008</xdr:rowOff>
    </xdr:from>
    <xdr:to>
      <xdr:col>77</xdr:col>
      <xdr:colOff>95250</xdr:colOff>
      <xdr:row>16</xdr:row>
      <xdr:rowOff>91158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73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101335</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501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153106</xdr:rowOff>
    </xdr:from>
    <xdr:to>
      <xdr:col>73</xdr:col>
      <xdr:colOff>44450</xdr:colOff>
      <xdr:row>17</xdr:row>
      <xdr:rowOff>83256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89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68033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59408</xdr:rowOff>
    </xdr:from>
    <xdr:to>
      <xdr:col>68</xdr:col>
      <xdr:colOff>203200</xdr:colOff>
      <xdr:row>17</xdr:row>
      <xdr:rowOff>161008</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97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145785</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06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68792</xdr:rowOff>
    </xdr:from>
    <xdr:to>
      <xdr:col>64</xdr:col>
      <xdr:colOff>152400</xdr:colOff>
      <xdr:row>17</xdr:row>
      <xdr:rowOff>170392</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98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9119</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75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234,662
231,609
101.80
77,344,648
76,358,823
562,650
43,724,537
72,120,343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chemeClr val="dk1"/>
              </a:solidFill>
              <a:effectLst/>
              <a:latin typeface="+mn-lt"/>
              <a:ea typeface="+mn-ea"/>
              <a:cs typeface="+mn-cs"/>
            </a:rPr>
            <a:t>人事院勧告のプラス改定や業務増による時間外勤務手当の増などのプラス要因もあったが、平成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年度から開始した給与減額措置の影響</a:t>
          </a:r>
          <a:r>
            <a:rPr kumimoji="1" lang="ja-JP" altLang="en-US" sz="1100">
              <a:solidFill>
                <a:schemeClr val="dk1"/>
              </a:solidFill>
              <a:effectLst/>
              <a:latin typeface="+mn-lt"/>
              <a:ea typeface="+mn-ea"/>
              <a:cs typeface="+mn-cs"/>
            </a:rPr>
            <a:t>もあり人件費に係る経常収支比率は</a:t>
          </a:r>
          <a:r>
            <a:rPr kumimoji="1" lang="ja-JP" altLang="ja-JP" sz="1100">
              <a:solidFill>
                <a:schemeClr val="dk1"/>
              </a:solidFill>
              <a:effectLst/>
              <a:latin typeface="+mn-lt"/>
              <a:ea typeface="+mn-ea"/>
              <a:cs typeface="+mn-cs"/>
            </a:rPr>
            <a:t>前年度と比べて低下した。</a:t>
          </a:r>
          <a:endParaRPr lang="ja-JP" altLang="ja-JP" sz="1400">
            <a:effectLst/>
          </a:endParaRPr>
        </a:p>
        <a:p>
          <a:r>
            <a:rPr kumimoji="1" lang="ja-JP" altLang="ja-JP" sz="110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社会情勢や財政状況を鑑みながら</a:t>
          </a:r>
          <a:r>
            <a:rPr kumimoji="1" lang="ja-JP" altLang="ja-JP" sz="1100">
              <a:solidFill>
                <a:schemeClr val="dk1"/>
              </a:solidFill>
              <a:effectLst/>
              <a:latin typeface="+mn-lt"/>
              <a:ea typeface="+mn-ea"/>
              <a:cs typeface="+mn-cs"/>
            </a:rPr>
            <a:t>職員数、給与の適正化を図り、総人件費の抑制に努める。</a:t>
          </a:r>
          <a:endParaRPr lang="ja-JP" altLang="ja-JP" sz="1400">
            <a:effectLst/>
          </a:endParaRPr>
        </a:p>
        <a:p>
          <a:endParaRPr lang="ja-JP" altLang="ja-JP" sz="1400">
            <a:solidFill>
              <a:srgbClr val="FF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85090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4294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85090</xdr:rowOff>
    </xdr:from>
    <xdr:to>
      <xdr:col>24</xdr:col>
      <xdr:colOff>114300</xdr:colOff>
      <xdr:row>33</xdr:row>
      <xdr:rowOff>85090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149860</xdr:rowOff>
    </xdr:from>
    <xdr:to>
      <xdr:col>24</xdr:col>
      <xdr:colOff>25400</xdr:colOff>
      <xdr:row>39</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649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31750</xdr:rowOff>
    </xdr:from>
    <xdr:to>
      <xdr:col>19</xdr:col>
      <xdr:colOff>187325</xdr:colOff>
      <xdr:row>39</xdr:row>
      <xdr:rowOff>39370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18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160020</xdr:rowOff>
    </xdr:from>
    <xdr:to>
      <xdr:col>20</xdr:col>
      <xdr:colOff>38100</xdr:colOff>
      <xdr:row>37</xdr:row>
      <xdr:rowOff>90170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100347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39370</xdr:rowOff>
    </xdr:from>
    <xdr:to>
      <xdr:col>15</xdr:col>
      <xdr:colOff>98425</xdr:colOff>
      <xdr:row>39</xdr:row>
      <xdr:rowOff>62230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725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62230</xdr:rowOff>
    </xdr:from>
    <xdr:to>
      <xdr:col>11</xdr:col>
      <xdr:colOff>9525</xdr:colOff>
      <xdr:row>39</xdr:row>
      <xdr:rowOff>62230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48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167640</xdr:rowOff>
    </xdr:from>
    <xdr:to>
      <xdr:col>11</xdr:col>
      <xdr:colOff>60325</xdr:colOff>
      <xdr:row>37</xdr:row>
      <xdr:rowOff>97790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107967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99060</xdr:rowOff>
    </xdr:from>
    <xdr:to>
      <xdr:col>24</xdr:col>
      <xdr:colOff>76200</xdr:colOff>
      <xdr:row>39</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71137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152400</xdr:rowOff>
    </xdr:from>
    <xdr:to>
      <xdr:col>20</xdr:col>
      <xdr:colOff>38100</xdr:colOff>
      <xdr:row>39</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67327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160020</xdr:rowOff>
    </xdr:from>
    <xdr:to>
      <xdr:col>15</xdr:col>
      <xdr:colOff>149225</xdr:colOff>
      <xdr:row>39</xdr:row>
      <xdr:rowOff>90170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74947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11430</xdr:rowOff>
    </xdr:from>
    <xdr:to>
      <xdr:col>11</xdr:col>
      <xdr:colOff>60325</xdr:colOff>
      <xdr:row>39</xdr:row>
      <xdr:rowOff>113030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97807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11430</xdr:rowOff>
    </xdr:from>
    <xdr:to>
      <xdr:col>6</xdr:col>
      <xdr:colOff>171450</xdr:colOff>
      <xdr:row>39</xdr:row>
      <xdr:rowOff>113030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97807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各種委託、工事費等の契約確定に伴う入札差金の執行留保の徹底を行ったものの、決算規模が約</a:t>
          </a:r>
          <a:r>
            <a:rPr kumimoji="1" lang="en-US" altLang="ja-JP" sz="1100">
              <a:solidFill>
                <a:sysClr val="windowText" lastClr="000000"/>
              </a:solidFill>
              <a:effectLst/>
              <a:latin typeface="+mn-lt"/>
              <a:ea typeface="+mn-ea"/>
              <a:cs typeface="+mn-cs"/>
            </a:rPr>
            <a:t>1.2</a:t>
          </a:r>
          <a:r>
            <a:rPr kumimoji="1" lang="ja-JP" altLang="ja-JP" sz="1100">
              <a:solidFill>
                <a:sysClr val="windowText" lastClr="000000"/>
              </a:solidFill>
              <a:effectLst/>
              <a:latin typeface="+mn-lt"/>
              <a:ea typeface="+mn-ea"/>
              <a:cs typeface="+mn-cs"/>
            </a:rPr>
            <a:t>億円増となったため、物件費に係る経常収支比率は前年度に比べ</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ポイント高くなった。</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今後も行財政改革の取組を通じて経常経費の削減努力を継続し、経費削減に努める。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31357"/>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15421</xdr:rowOff>
    </xdr:from>
    <xdr:to>
      <xdr:col>82</xdr:col>
      <xdr:colOff>107950</xdr:colOff>
      <xdr:row>17</xdr:row>
      <xdr:rowOff>26307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300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78014</xdr:rowOff>
    </xdr:from>
    <xdr:to>
      <xdr:col>78</xdr:col>
      <xdr:colOff>69850</xdr:colOff>
      <xdr:row>17</xdr:row>
      <xdr:rowOff>15421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212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67129</xdr:rowOff>
    </xdr:from>
    <xdr:to>
      <xdr:col>73</xdr:col>
      <xdr:colOff>180975</xdr:colOff>
      <xdr:row>16</xdr:row>
      <xdr:rowOff>78014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103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18341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67129</xdr:rowOff>
    </xdr:from>
    <xdr:to>
      <xdr:col>69</xdr:col>
      <xdr:colOff>92075</xdr:colOff>
      <xdr:row>16</xdr:row>
      <xdr:rowOff>121557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8103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163484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136071</xdr:rowOff>
    </xdr:from>
    <xdr:to>
      <xdr:col>78</xdr:col>
      <xdr:colOff>120650</xdr:colOff>
      <xdr:row>17</xdr:row>
      <xdr:rowOff>66221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27214</xdr:rowOff>
    </xdr:from>
    <xdr:to>
      <xdr:col>74</xdr:col>
      <xdr:colOff>31750</xdr:colOff>
      <xdr:row>16</xdr:row>
      <xdr:rowOff>128814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138991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16329</xdr:rowOff>
    </xdr:from>
    <xdr:to>
      <xdr:col>69</xdr:col>
      <xdr:colOff>142875</xdr:colOff>
      <xdr:row>16</xdr:row>
      <xdr:rowOff>117929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扶助費にかかる経常収支比率は前年度より</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ポイント高くなっており、上昇傾向にある。</a:t>
          </a:r>
          <a:endParaRPr lang="ja-JP" altLang="ja-JP" sz="1400">
            <a:solidFill>
              <a:sysClr val="windowText" lastClr="000000"/>
            </a:solidFill>
            <a:effectLst/>
          </a:endParaRPr>
        </a:p>
        <a:p>
          <a:pPr eaLnBrk="1" fontAlgn="auto" latinLnBrk="0" hangingPunct="1"/>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主な要因としては、</a:t>
          </a:r>
          <a:r>
            <a:rPr kumimoji="1" lang="ja-JP" altLang="en-US" sz="1100">
              <a:solidFill>
                <a:sysClr val="windowText" lastClr="000000"/>
              </a:solidFill>
              <a:effectLst/>
              <a:latin typeface="+mn-lt"/>
              <a:ea typeface="+mn-ea"/>
              <a:cs typeface="+mn-cs"/>
            </a:rPr>
            <a:t>施設型給付事業が</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a:t>
          </a:r>
          <a:r>
            <a:rPr kumimoji="1" lang="ja-JP" altLang="ja-JP" sz="1100">
              <a:solidFill>
                <a:sysClr val="windowText" lastClr="000000"/>
              </a:solidFill>
              <a:effectLst/>
              <a:latin typeface="+mn-lt"/>
              <a:ea typeface="+mn-ea"/>
              <a:cs typeface="+mn-cs"/>
            </a:rPr>
            <a:t>障害福祉サービス費給付費が約</a:t>
          </a:r>
          <a:r>
            <a:rPr kumimoji="1" lang="en-US" altLang="ja-JP" sz="1100">
              <a:solidFill>
                <a:sysClr val="windowText" lastClr="000000"/>
              </a:solidFill>
              <a:effectLst/>
              <a:latin typeface="+mn-lt"/>
              <a:ea typeface="+mn-ea"/>
              <a:cs typeface="+mn-cs"/>
            </a:rPr>
            <a:t>2.2</a:t>
          </a:r>
          <a:r>
            <a:rPr kumimoji="1" lang="ja-JP" altLang="ja-JP" sz="1100">
              <a:solidFill>
                <a:sysClr val="windowText" lastClr="000000"/>
              </a:solidFill>
              <a:effectLst/>
              <a:latin typeface="+mn-lt"/>
              <a:ea typeface="+mn-ea"/>
              <a:cs typeface="+mn-cs"/>
            </a:rPr>
            <a:t>億円、障害児通所給付費が約</a:t>
          </a:r>
          <a:r>
            <a:rPr kumimoji="1" lang="en-US" altLang="ja-JP" sz="1100">
              <a:solidFill>
                <a:sysClr val="windowText" lastClr="000000"/>
              </a:solidFill>
              <a:effectLst/>
              <a:latin typeface="+mn-lt"/>
              <a:ea typeface="+mn-ea"/>
              <a:cs typeface="+mn-cs"/>
            </a:rPr>
            <a:t>2.2</a:t>
          </a:r>
          <a:r>
            <a:rPr kumimoji="1" lang="ja-JP" altLang="ja-JP" sz="1100">
              <a:solidFill>
                <a:sysClr val="windowText" lastClr="000000"/>
              </a:solidFill>
              <a:effectLst/>
              <a:latin typeface="+mn-lt"/>
              <a:ea typeface="+mn-ea"/>
              <a:cs typeface="+mn-cs"/>
            </a:rPr>
            <a:t>億円増となったことによる。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89789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139700</xdr:rowOff>
    </xdr:from>
    <xdr:to>
      <xdr:col>24</xdr:col>
      <xdr:colOff>25400</xdr:colOff>
      <xdr:row>56</xdr:row>
      <xdr:rowOff>152400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40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114300</xdr:rowOff>
    </xdr:from>
    <xdr:to>
      <xdr:col>19</xdr:col>
      <xdr:colOff>187325</xdr:colOff>
      <xdr:row>56</xdr:row>
      <xdr:rowOff>139700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15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63500</xdr:rowOff>
    </xdr:from>
    <xdr:to>
      <xdr:col>15</xdr:col>
      <xdr:colOff>98425</xdr:colOff>
      <xdr:row>56</xdr:row>
      <xdr:rowOff>114300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64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82550</xdr:rowOff>
    </xdr:from>
    <xdr:to>
      <xdr:col>15</xdr:col>
      <xdr:colOff>149225</xdr:colOff>
      <xdr:row>56</xdr:row>
      <xdr:rowOff>12700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22877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120650</xdr:rowOff>
    </xdr:from>
    <xdr:to>
      <xdr:col>11</xdr:col>
      <xdr:colOff>9525</xdr:colOff>
      <xdr:row>56</xdr:row>
      <xdr:rowOff>63500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50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101600</xdr:rowOff>
    </xdr:from>
    <xdr:to>
      <xdr:col>24</xdr:col>
      <xdr:colOff>76200</xdr:colOff>
      <xdr:row>57</xdr:row>
      <xdr:rowOff>31750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73677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88900</xdr:rowOff>
    </xdr:from>
    <xdr:to>
      <xdr:col>20</xdr:col>
      <xdr:colOff>38100</xdr:colOff>
      <xdr:row>57</xdr:row>
      <xdr:rowOff>19050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63500</xdr:rowOff>
    </xdr:from>
    <xdr:to>
      <xdr:col>15</xdr:col>
      <xdr:colOff>149225</xdr:colOff>
      <xdr:row>56</xdr:row>
      <xdr:rowOff>165100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xdr:rowOff>
    </xdr:from>
    <xdr:to>
      <xdr:col>11</xdr:col>
      <xdr:colOff>60325</xdr:colOff>
      <xdr:row>56</xdr:row>
      <xdr:rowOff>114300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99077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施設修繕等の維持補修費、繰出金</a:t>
          </a:r>
          <a:r>
            <a:rPr kumimoji="1" lang="ja-JP" altLang="en-US" sz="1100">
              <a:solidFill>
                <a:sysClr val="windowText" lastClr="000000"/>
              </a:solidFill>
              <a:effectLst/>
              <a:latin typeface="+mn-lt"/>
              <a:ea typeface="+mn-ea"/>
              <a:cs typeface="+mn-cs"/>
            </a:rPr>
            <a:t>に係る</a:t>
          </a:r>
          <a:r>
            <a:rPr kumimoji="1" lang="ja-JP" altLang="ja-JP" sz="1100">
              <a:solidFill>
                <a:sysClr val="windowText" lastClr="000000"/>
              </a:solidFill>
              <a:effectLst/>
              <a:latin typeface="+mn-lt"/>
              <a:ea typeface="+mn-ea"/>
              <a:cs typeface="+mn-cs"/>
            </a:rPr>
            <a:t>経常収支比率</a:t>
          </a:r>
          <a:r>
            <a:rPr kumimoji="1" lang="ja-JP" altLang="en-US" sz="1100">
              <a:solidFill>
                <a:sysClr val="windowText" lastClr="000000"/>
              </a:solidFill>
              <a:effectLst/>
              <a:latin typeface="+mn-lt"/>
              <a:ea typeface="+mn-ea"/>
              <a:cs typeface="+mn-cs"/>
            </a:rPr>
            <a:t>が高くなり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その他全体で</a:t>
          </a:r>
          <a:r>
            <a:rPr kumimoji="1" lang="en-US" altLang="ja-JP" sz="1100">
              <a:solidFill>
                <a:sysClr val="windowText" lastClr="000000"/>
              </a:solidFill>
              <a:effectLst/>
              <a:latin typeface="+mn-lt"/>
              <a:ea typeface="+mn-ea"/>
              <a:cs typeface="+mn-cs"/>
            </a:rPr>
            <a:t>0.3</a:t>
          </a:r>
          <a:r>
            <a:rPr kumimoji="1" lang="ja-JP" altLang="ja-JP" sz="1100">
              <a:solidFill>
                <a:sysClr val="windowText" lastClr="000000"/>
              </a:solidFill>
              <a:effectLst/>
              <a:latin typeface="+mn-lt"/>
              <a:ea typeface="+mn-ea"/>
              <a:cs typeface="+mn-cs"/>
            </a:rPr>
            <a:t>ポイント高くなった。</a:t>
          </a:r>
          <a:r>
            <a:rPr kumimoji="1" lang="ja-JP" altLang="en-US"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、類似団体平均より</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上</a:t>
          </a:r>
          <a:r>
            <a:rPr kumimoji="1" lang="ja-JP" altLang="ja-JP" sz="1100">
              <a:solidFill>
                <a:sysClr val="windowText" lastClr="000000"/>
              </a:solidFill>
              <a:effectLst/>
              <a:latin typeface="+mn-lt"/>
              <a:ea typeface="+mn-ea"/>
              <a:cs typeface="+mn-cs"/>
            </a:rPr>
            <a:t>回っている。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50800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69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50800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1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3827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158750</xdr:rowOff>
    </xdr:from>
    <xdr:to>
      <xdr:col>82</xdr:col>
      <xdr:colOff>158750</xdr:colOff>
      <xdr:row>56</xdr:row>
      <xdr:rowOff>88900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57150</xdr:rowOff>
    </xdr:from>
    <xdr:to>
      <xdr:col>78</xdr:col>
      <xdr:colOff>69850</xdr:colOff>
      <xdr:row>56</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486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158750</xdr:rowOff>
    </xdr:from>
    <xdr:to>
      <xdr:col>78</xdr:col>
      <xdr:colOff>120650</xdr:colOff>
      <xdr:row>56</xdr:row>
      <xdr:rowOff>88900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44450</xdr:rowOff>
    </xdr:from>
    <xdr:to>
      <xdr:col>73</xdr:col>
      <xdr:colOff>180975</xdr:colOff>
      <xdr:row>55</xdr:row>
      <xdr:rowOff>57150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47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50800</xdr:rowOff>
    </xdr:from>
    <xdr:to>
      <xdr:col>69</xdr:col>
      <xdr:colOff>92075</xdr:colOff>
      <xdr:row>55</xdr:row>
      <xdr:rowOff>44450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3091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143527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6350</xdr:rowOff>
    </xdr:from>
    <xdr:to>
      <xdr:col>74</xdr:col>
      <xdr:colOff>31750</xdr:colOff>
      <xdr:row>55</xdr:row>
      <xdr:rowOff>107950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118127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165100</xdr:rowOff>
    </xdr:from>
    <xdr:to>
      <xdr:col>69</xdr:col>
      <xdr:colOff>142875</xdr:colOff>
      <xdr:row>55</xdr:row>
      <xdr:rowOff>95250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105427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0</xdr:rowOff>
    </xdr:from>
    <xdr:to>
      <xdr:col>65</xdr:col>
      <xdr:colOff>53975</xdr:colOff>
      <xdr:row>54</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111777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補助費等にかかる経常収支比率は、昨年度と比較すると</a:t>
          </a:r>
          <a:r>
            <a:rPr lang="en-US" altLang="ja-JP" sz="1100" b="0" i="0" baseline="0">
              <a:solidFill>
                <a:sysClr val="windowText" lastClr="000000"/>
              </a:solidFill>
              <a:effectLst/>
              <a:latin typeface="+mn-lt"/>
              <a:ea typeface="+mn-ea"/>
              <a:cs typeface="+mn-cs"/>
            </a:rPr>
            <a:t>0.4</a:t>
          </a:r>
          <a:r>
            <a:rPr lang="ja-JP" altLang="ja-JP" sz="1100" b="0" i="0" baseline="0">
              <a:solidFill>
                <a:sysClr val="windowText" lastClr="000000"/>
              </a:solidFill>
              <a:effectLst/>
              <a:latin typeface="+mn-lt"/>
              <a:ea typeface="+mn-ea"/>
              <a:cs typeface="+mn-cs"/>
            </a:rPr>
            <a:t>ポイント減少し、類似団体平均よりも</a:t>
          </a:r>
          <a:r>
            <a:rPr lang="en-US" altLang="ja-JP" sz="1100" b="0" i="0" baseline="0">
              <a:solidFill>
                <a:sysClr val="windowText" lastClr="000000"/>
              </a:solidFill>
              <a:effectLst/>
              <a:latin typeface="+mn-lt"/>
              <a:ea typeface="+mn-ea"/>
              <a:cs typeface="+mn-cs"/>
            </a:rPr>
            <a:t>0.2</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低くなった</a:t>
          </a:r>
          <a:r>
            <a:rPr lang="ja-JP" altLang="ja-JP" sz="1100" b="0" i="0" baseline="0">
              <a:solidFill>
                <a:sysClr val="windowText" lastClr="000000"/>
              </a:solidFill>
              <a:effectLst/>
              <a:latin typeface="+mn-lt"/>
              <a:ea typeface="+mn-ea"/>
              <a:cs typeface="+mn-cs"/>
            </a:rPr>
            <a:t>。要因としては、地域活動支援センター及び障害者小規模通所援護事業補助金、</a:t>
          </a:r>
          <a:r>
            <a:rPr lang="ja-JP" altLang="en-US" sz="1100" b="0" i="0" baseline="0">
              <a:solidFill>
                <a:sysClr val="windowText" lastClr="000000"/>
              </a:solidFill>
              <a:effectLst/>
              <a:latin typeface="+mn-lt"/>
              <a:ea typeface="+mn-ea"/>
              <a:cs typeface="+mn-cs"/>
            </a:rPr>
            <a:t>国際観光協会補助金</a:t>
          </a:r>
          <a:r>
            <a:rPr lang="ja-JP" altLang="ja-JP" sz="1100" b="0" i="0" baseline="0">
              <a:solidFill>
                <a:sysClr val="windowText" lastClr="000000"/>
              </a:solidFill>
              <a:effectLst/>
              <a:latin typeface="+mn-lt"/>
              <a:ea typeface="+mn-ea"/>
              <a:cs typeface="+mn-cs"/>
            </a:rPr>
            <a:t>の減などが挙げられる。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161290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05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133367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161290</xdr:rowOff>
    </xdr:from>
    <xdr:to>
      <xdr:col>82</xdr:col>
      <xdr:colOff>196850</xdr:colOff>
      <xdr:row>41</xdr:row>
      <xdr:rowOff>161290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36</xdr:row>
      <xdr:rowOff>3556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1391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77995</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78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149860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17575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96774</xdr:rowOff>
    </xdr:from>
    <xdr:to>
      <xdr:col>78</xdr:col>
      <xdr:colOff>120650</xdr:colOff>
      <xdr:row>36</xdr:row>
      <xdr:rowOff>26924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147574</xdr:rowOff>
    </xdr:from>
    <xdr:to>
      <xdr:col>73</xdr:col>
      <xdr:colOff>180975</xdr:colOff>
      <xdr:row>36</xdr:row>
      <xdr:rowOff>149860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14832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23622</xdr:rowOff>
    </xdr:from>
    <xdr:to>
      <xdr:col>74</xdr:col>
      <xdr:colOff>31750</xdr:colOff>
      <xdr:row>35</xdr:row>
      <xdr:rowOff>125222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36</xdr:row>
      <xdr:rowOff>30988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1483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149352</xdr:rowOff>
    </xdr:from>
    <xdr:to>
      <xdr:col>69</xdr:col>
      <xdr:colOff>142875</xdr:colOff>
      <xdr:row>35</xdr:row>
      <xdr:rowOff>79502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89679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39133</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211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13987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96774</xdr:rowOff>
    </xdr:from>
    <xdr:to>
      <xdr:col>69</xdr:col>
      <xdr:colOff>142875</xdr:colOff>
      <xdr:row>36</xdr:row>
      <xdr:rowOff>26924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11701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公債費については、市債の抑制により地方債残高が減少していることや新規発行債や利率見直しのある地方債においては昨今の借入利率の低さから改善傾向にある。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類似団体平均より</a:t>
          </a:r>
          <a:r>
            <a:rPr kumimoji="1" lang="en-US" altLang="ja-JP" sz="1100">
              <a:solidFill>
                <a:sysClr val="windowText" lastClr="000000"/>
              </a:solidFill>
              <a:effectLst/>
              <a:latin typeface="+mn-lt"/>
              <a:ea typeface="+mn-ea"/>
              <a:cs typeface="+mn-cs"/>
            </a:rPr>
            <a:t>0.7</a:t>
          </a:r>
          <a:r>
            <a:rPr kumimoji="1" lang="ja-JP" altLang="ja-JP" sz="1100">
              <a:solidFill>
                <a:sysClr val="windowText" lastClr="000000"/>
              </a:solidFill>
              <a:effectLst/>
              <a:latin typeface="+mn-lt"/>
              <a:ea typeface="+mn-ea"/>
              <a:cs typeface="+mn-cs"/>
            </a:rPr>
            <a:t>ポイント低いが、今後も引き続き新規発行債の抑制に取り組み、公債費の減に努める。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134620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771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165100</xdr:rowOff>
    </xdr:from>
    <xdr:to>
      <xdr:col>24</xdr:col>
      <xdr:colOff>25400</xdr:colOff>
      <xdr:row>77</xdr:row>
      <xdr:rowOff>39370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195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31750</xdr:rowOff>
    </xdr:from>
    <xdr:to>
      <xdr:col>19</xdr:col>
      <xdr:colOff>187325</xdr:colOff>
      <xdr:row>77</xdr:row>
      <xdr:rowOff>39370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233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34289</xdr:rowOff>
    </xdr:from>
    <xdr:to>
      <xdr:col>20</xdr:col>
      <xdr:colOff>38100</xdr:colOff>
      <xdr:row>77</xdr:row>
      <xdr:rowOff>135889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120666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31750</xdr:rowOff>
    </xdr:from>
    <xdr:to>
      <xdr:col>15</xdr:col>
      <xdr:colOff>98425</xdr:colOff>
      <xdr:row>78</xdr:row>
      <xdr:rowOff>27939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233400"/>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27939</xdr:rowOff>
    </xdr:from>
    <xdr:to>
      <xdr:col>11</xdr:col>
      <xdr:colOff>9525</xdr:colOff>
      <xdr:row>78</xdr:row>
      <xdr:rowOff>119380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4010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130827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160020</xdr:rowOff>
    </xdr:from>
    <xdr:to>
      <xdr:col>20</xdr:col>
      <xdr:colOff>38100</xdr:colOff>
      <xdr:row>77</xdr:row>
      <xdr:rowOff>90170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100347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152400</xdr:rowOff>
    </xdr:from>
    <xdr:to>
      <xdr:col>15</xdr:col>
      <xdr:colOff>149225</xdr:colOff>
      <xdr:row>77</xdr:row>
      <xdr:rowOff>82550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92727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148589</xdr:rowOff>
    </xdr:from>
    <xdr:to>
      <xdr:col>11</xdr:col>
      <xdr:colOff>60325</xdr:colOff>
      <xdr:row>78</xdr:row>
      <xdr:rowOff>78739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63516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68580</xdr:rowOff>
    </xdr:from>
    <xdr:to>
      <xdr:col>6</xdr:col>
      <xdr:colOff>171450</xdr:colOff>
      <xdr:row>78</xdr:row>
      <xdr:rowOff>170180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154957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公債費以外の経常収支比率は全体で</a:t>
          </a:r>
          <a:r>
            <a:rPr kumimoji="1" lang="en-US" altLang="ja-JP" sz="1100">
              <a:solidFill>
                <a:sysClr val="windowText" lastClr="000000"/>
              </a:solidFill>
              <a:effectLst/>
              <a:latin typeface="+mn-lt"/>
              <a:ea typeface="+mn-ea"/>
              <a:cs typeface="+mn-cs"/>
            </a:rPr>
            <a:t>0.6</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低</a:t>
          </a:r>
          <a:r>
            <a:rPr kumimoji="1" lang="ja-JP" altLang="ja-JP" sz="1100">
              <a:solidFill>
                <a:sysClr val="windowText" lastClr="000000"/>
              </a:solidFill>
              <a:effectLst/>
              <a:latin typeface="+mn-lt"/>
              <a:ea typeface="+mn-ea"/>
              <a:cs typeface="+mn-cs"/>
            </a:rPr>
            <a:t>くなっている。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要因として、</a:t>
          </a:r>
          <a:r>
            <a:rPr kumimoji="1" lang="ja-JP" altLang="en-US" sz="1100">
              <a:solidFill>
                <a:sysClr val="windowText" lastClr="000000"/>
              </a:solidFill>
              <a:effectLst/>
              <a:latin typeface="+mn-lt"/>
              <a:ea typeface="+mn-ea"/>
              <a:cs typeface="+mn-cs"/>
            </a:rPr>
            <a:t>人件費</a:t>
          </a:r>
          <a:r>
            <a:rPr kumimoji="1" lang="ja-JP" altLang="ja-JP" sz="1100">
              <a:solidFill>
                <a:sysClr val="windowText" lastClr="000000"/>
              </a:solidFill>
              <a:effectLst/>
              <a:latin typeface="+mn-lt"/>
              <a:ea typeface="+mn-ea"/>
              <a:cs typeface="+mn-cs"/>
            </a:rPr>
            <a:t>で</a:t>
          </a:r>
          <a:r>
            <a:rPr kumimoji="1" lang="en-US" altLang="ja-JP" sz="1100">
              <a:solidFill>
                <a:sysClr val="windowText" lastClr="000000"/>
              </a:solidFill>
              <a:effectLst/>
              <a:latin typeface="+mn-lt"/>
              <a:ea typeface="+mn-ea"/>
              <a:cs typeface="+mn-cs"/>
            </a:rPr>
            <a:t>0.7</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補助費等</a:t>
          </a:r>
          <a:r>
            <a:rPr kumimoji="1" lang="ja-JP" altLang="ja-JP" sz="1100">
              <a:solidFill>
                <a:sysClr val="windowText" lastClr="000000"/>
              </a:solidFill>
              <a:effectLst/>
              <a:latin typeface="+mn-lt"/>
              <a:ea typeface="+mn-ea"/>
              <a:cs typeface="+mn-cs"/>
            </a:rPr>
            <a:t>で</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となったことによる。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24130</xdr:rowOff>
    </xdr:from>
    <xdr:to>
      <xdr:col>82</xdr:col>
      <xdr:colOff>107950</xdr:colOff>
      <xdr:row>80</xdr:row>
      <xdr:rowOff>140715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82880"/>
          <a:ext cx="0" cy="973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110507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24130</xdr:rowOff>
    </xdr:from>
    <xdr:to>
      <xdr:col>82</xdr:col>
      <xdr:colOff>196850</xdr:colOff>
      <xdr:row>75</xdr:row>
      <xdr:rowOff>24130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8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33274</xdr:rowOff>
    </xdr:from>
    <xdr:to>
      <xdr:col>82</xdr:col>
      <xdr:colOff>107950</xdr:colOff>
      <xdr:row>79</xdr:row>
      <xdr:rowOff>60706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5778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37846</xdr:rowOff>
    </xdr:from>
    <xdr:to>
      <xdr:col>78</xdr:col>
      <xdr:colOff>69850</xdr:colOff>
      <xdr:row>79</xdr:row>
      <xdr:rowOff>60706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5823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108713</xdr:rowOff>
    </xdr:from>
    <xdr:to>
      <xdr:col>73</xdr:col>
      <xdr:colOff>180975</xdr:colOff>
      <xdr:row>79</xdr:row>
      <xdr:rowOff>37846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481813"/>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78</xdr:row>
      <xdr:rowOff>108713</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4315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153924</xdr:rowOff>
    </xdr:from>
    <xdr:to>
      <xdr:col>82</xdr:col>
      <xdr:colOff>158750</xdr:colOff>
      <xdr:row>79</xdr:row>
      <xdr:rowOff>84074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126001</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9906</xdr:rowOff>
    </xdr:from>
    <xdr:to>
      <xdr:col>78</xdr:col>
      <xdr:colOff>120650</xdr:colOff>
      <xdr:row>79</xdr:row>
      <xdr:rowOff>111506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96283</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158496</xdr:rowOff>
    </xdr:from>
    <xdr:to>
      <xdr:col>74</xdr:col>
      <xdr:colOff>31750</xdr:colOff>
      <xdr:row>79</xdr:row>
      <xdr:rowOff>88646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73423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57913</xdr:rowOff>
    </xdr:from>
    <xdr:to>
      <xdr:col>69</xdr:col>
      <xdr:colOff>142875</xdr:colOff>
      <xdr:row>78</xdr:row>
      <xdr:rowOff>159513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144290</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137058</xdr:rowOff>
    </xdr:from>
    <xdr:to>
      <xdr:col>29</xdr:col>
      <xdr:colOff>127000</xdr:colOff>
      <xdr:row>21</xdr:row>
      <xdr:rowOff>2680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0633"/>
          <a:ext cx="0" cy="1580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146207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62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2680</xdr:rowOff>
    </xdr:from>
    <xdr:to>
      <xdr:col>30</xdr:col>
      <xdr:colOff>25400</xdr:colOff>
      <xdr:row>21</xdr:row>
      <xdr:rowOff>2680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5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51985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137058</xdr:rowOff>
    </xdr:from>
    <xdr:to>
      <xdr:col>30</xdr:col>
      <xdr:colOff>25400</xdr:colOff>
      <xdr:row>11</xdr:row>
      <xdr:rowOff>137058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06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14681</xdr:rowOff>
    </xdr:from>
    <xdr:to>
      <xdr:col>29</xdr:col>
      <xdr:colOff>127000</xdr:colOff>
      <xdr:row>16</xdr:row>
      <xdr:rowOff>60858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05506"/>
          <a:ext cx="647700" cy="46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35552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97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63475</xdr:rowOff>
    </xdr:from>
    <xdr:to>
      <xdr:col>29</xdr:col>
      <xdr:colOff>177800</xdr:colOff>
      <xdr:row>17</xdr:row>
      <xdr:rowOff>165075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109817</xdr:rowOff>
    </xdr:from>
    <xdr:to>
      <xdr:col>26</xdr:col>
      <xdr:colOff>50800</xdr:colOff>
      <xdr:row>16</xdr:row>
      <xdr:rowOff>60858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729192"/>
          <a:ext cx="698500" cy="122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97117</xdr:rowOff>
    </xdr:from>
    <xdr:to>
      <xdr:col>26</xdr:col>
      <xdr:colOff>101600</xdr:colOff>
      <xdr:row>18</xdr:row>
      <xdr:rowOff>27267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12044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4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109817</xdr:rowOff>
    </xdr:from>
    <xdr:to>
      <xdr:col>22</xdr:col>
      <xdr:colOff>114300</xdr:colOff>
      <xdr:row>16</xdr:row>
      <xdr:rowOff>127686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29192"/>
          <a:ext cx="698500" cy="189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73647</xdr:rowOff>
    </xdr:from>
    <xdr:to>
      <xdr:col>22</xdr:col>
      <xdr:colOff>165100</xdr:colOff>
      <xdr:row>18</xdr:row>
      <xdr:rowOff>3797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160024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127686</xdr:rowOff>
    </xdr:from>
    <xdr:to>
      <xdr:col>18</xdr:col>
      <xdr:colOff>177800</xdr:colOff>
      <xdr:row>16</xdr:row>
      <xdr:rowOff>149631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18511"/>
          <a:ext cx="698500" cy="21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122377</xdr:rowOff>
    </xdr:from>
    <xdr:to>
      <xdr:col>19</xdr:col>
      <xdr:colOff>38100</xdr:colOff>
      <xdr:row>18</xdr:row>
      <xdr:rowOff>52527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37304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7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18974</xdr:rowOff>
    </xdr:from>
    <xdr:to>
      <xdr:col>15</xdr:col>
      <xdr:colOff>101600</xdr:colOff>
      <xdr:row>18</xdr:row>
      <xdr:rowOff>120574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5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105351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39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135331</xdr:rowOff>
    </xdr:from>
    <xdr:to>
      <xdr:col>29</xdr:col>
      <xdr:colOff>177800</xdr:colOff>
      <xdr:row>16</xdr:row>
      <xdr:rowOff>65481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54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151858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9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10058</xdr:rowOff>
    </xdr:from>
    <xdr:to>
      <xdr:col>26</xdr:col>
      <xdr:colOff>101600</xdr:colOff>
      <xdr:row>16</xdr:row>
      <xdr:rowOff>111658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00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121835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69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59017</xdr:rowOff>
    </xdr:from>
    <xdr:to>
      <xdr:col>22</xdr:col>
      <xdr:colOff>165100</xdr:colOff>
      <xdr:row>15</xdr:row>
      <xdr:rowOff>160617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78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170794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4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76886</xdr:rowOff>
    </xdr:from>
    <xdr:to>
      <xdr:col>19</xdr:col>
      <xdr:colOff>38100</xdr:colOff>
      <xdr:row>17</xdr:row>
      <xdr:rowOff>7036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67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17213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3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98831</xdr:rowOff>
    </xdr:from>
    <xdr:to>
      <xdr:col>15</xdr:col>
      <xdr:colOff>101600</xdr:colOff>
      <xdr:row>17</xdr:row>
      <xdr:rowOff>28981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89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39158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5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110922</xdr:rowOff>
    </xdr:from>
    <xdr:to>
      <xdr:col>29</xdr:col>
      <xdr:colOff>127000</xdr:colOff>
      <xdr:row>37</xdr:row>
      <xdr:rowOff>303517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5472"/>
          <a:ext cx="0" cy="1392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275594</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0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303517</xdr:rowOff>
    </xdr:from>
    <xdr:to>
      <xdr:col>30</xdr:col>
      <xdr:colOff>25400</xdr:colOff>
      <xdr:row>37</xdr:row>
      <xdr:rowOff>303517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282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25849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110922</xdr:rowOff>
    </xdr:from>
    <xdr:to>
      <xdr:col>30</xdr:col>
      <xdr:colOff>25400</xdr:colOff>
      <xdr:row>33</xdr:row>
      <xdr:rowOff>110922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54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317424</xdr:rowOff>
    </xdr:from>
    <xdr:to>
      <xdr:col>29</xdr:col>
      <xdr:colOff>127000</xdr:colOff>
      <xdr:row>35</xdr:row>
      <xdr:rowOff>324282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927774"/>
          <a:ext cx="647700" cy="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35844</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46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190767</xdr:rowOff>
    </xdr:from>
    <xdr:to>
      <xdr:col>29</xdr:col>
      <xdr:colOff>177800</xdr:colOff>
      <xdr:row>35</xdr:row>
      <xdr:rowOff>292367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274371</xdr:rowOff>
    </xdr:from>
    <xdr:to>
      <xdr:col>26</xdr:col>
      <xdr:colOff>50800</xdr:colOff>
      <xdr:row>35</xdr:row>
      <xdr:rowOff>317424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884721"/>
          <a:ext cx="698500" cy="43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181089</xdr:rowOff>
    </xdr:from>
    <xdr:to>
      <xdr:col>26</xdr:col>
      <xdr:colOff>101600</xdr:colOff>
      <xdr:row>35</xdr:row>
      <xdr:rowOff>282689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292866</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60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274371</xdr:rowOff>
    </xdr:from>
    <xdr:to>
      <xdr:col>22</xdr:col>
      <xdr:colOff>114300</xdr:colOff>
      <xdr:row>35</xdr:row>
      <xdr:rowOff>280962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84721"/>
          <a:ext cx="698500" cy="6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137198</xdr:rowOff>
    </xdr:from>
    <xdr:to>
      <xdr:col>22</xdr:col>
      <xdr:colOff>165100</xdr:colOff>
      <xdr:row>35</xdr:row>
      <xdr:rowOff>238798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248975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153022</xdr:rowOff>
    </xdr:from>
    <xdr:to>
      <xdr:col>18</xdr:col>
      <xdr:colOff>177800</xdr:colOff>
      <xdr:row>35</xdr:row>
      <xdr:rowOff>280962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63372"/>
          <a:ext cx="698500" cy="127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123558</xdr:rowOff>
    </xdr:from>
    <xdr:to>
      <xdr:col>19</xdr:col>
      <xdr:colOff>38100</xdr:colOff>
      <xdr:row>35</xdr:row>
      <xdr:rowOff>225158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235335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42291</xdr:rowOff>
    </xdr:from>
    <xdr:to>
      <xdr:col>15</xdr:col>
      <xdr:colOff>101600</xdr:colOff>
      <xdr:row>35</xdr:row>
      <xdr:rowOff>143891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154068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273482</xdr:rowOff>
    </xdr:from>
    <xdr:to>
      <xdr:col>29</xdr:col>
      <xdr:colOff>177800</xdr:colOff>
      <xdr:row>36</xdr:row>
      <xdr:rowOff>32182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83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245559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266624</xdr:rowOff>
    </xdr:from>
    <xdr:to>
      <xdr:col>26</xdr:col>
      <xdr:colOff>101600</xdr:colOff>
      <xdr:row>36</xdr:row>
      <xdr:rowOff>25324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76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10101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63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223571</xdr:rowOff>
    </xdr:from>
    <xdr:to>
      <xdr:col>22</xdr:col>
      <xdr:colOff>165100</xdr:colOff>
      <xdr:row>35</xdr:row>
      <xdr:rowOff>325171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33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309948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2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230162</xdr:rowOff>
    </xdr:from>
    <xdr:to>
      <xdr:col>19</xdr:col>
      <xdr:colOff>38100</xdr:colOff>
      <xdr:row>35</xdr:row>
      <xdr:rowOff>331762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40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316539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2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102222</xdr:rowOff>
    </xdr:from>
    <xdr:to>
      <xdr:col>15</xdr:col>
      <xdr:colOff>101600</xdr:colOff>
      <xdr:row>35</xdr:row>
      <xdr:rowOff>203822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12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188599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79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234,662
231,609
101.80
77,344,648
76,358,823
562,650
43,724,537
72,120,343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21171</xdr:rowOff>
    </xdr:from>
    <xdr:to>
      <xdr:col>24</xdr:col>
      <xdr:colOff>62865</xdr:colOff>
      <xdr:row>36</xdr:row>
      <xdr:rowOff>163749</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64671"/>
          <a:ext cx="1270" cy="11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167576</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3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163749</xdr:rowOff>
    </xdr:from>
    <xdr:to>
      <xdr:col>24</xdr:col>
      <xdr:colOff>152400</xdr:colOff>
      <xdr:row>36</xdr:row>
      <xdr:rowOff>163749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33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139298</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3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21171</xdr:rowOff>
    </xdr:from>
    <xdr:to>
      <xdr:col>24</xdr:col>
      <xdr:colOff>152400</xdr:colOff>
      <xdr:row>30</xdr:row>
      <xdr:rowOff>21171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64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66022</xdr:rowOff>
    </xdr:from>
    <xdr:to>
      <xdr:col>24</xdr:col>
      <xdr:colOff>63500</xdr:colOff>
      <xdr:row>33</xdr:row>
      <xdr:rowOff>76012</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723872"/>
          <a:ext cx="8382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99788</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757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121361</xdr:rowOff>
    </xdr:from>
    <xdr:to>
      <xdr:col>24</xdr:col>
      <xdr:colOff>114300</xdr:colOff>
      <xdr:row>34</xdr:row>
      <xdr:rowOff>51511</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77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29035</xdr:rowOff>
    </xdr:from>
    <xdr:to>
      <xdr:col>19</xdr:col>
      <xdr:colOff>177800</xdr:colOff>
      <xdr:row>33</xdr:row>
      <xdr:rowOff>76012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5686885"/>
          <a:ext cx="8890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127396</xdr:rowOff>
    </xdr:from>
    <xdr:to>
      <xdr:col>20</xdr:col>
      <xdr:colOff>38100</xdr:colOff>
      <xdr:row>34</xdr:row>
      <xdr:rowOff>57546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48673</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7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29035</xdr:rowOff>
    </xdr:from>
    <xdr:to>
      <xdr:col>15</xdr:col>
      <xdr:colOff>50800</xdr:colOff>
      <xdr:row>33</xdr:row>
      <xdr:rowOff>69794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686885"/>
          <a:ext cx="889000" cy="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90455</xdr:rowOff>
    </xdr:from>
    <xdr:to>
      <xdr:col>15</xdr:col>
      <xdr:colOff>101600</xdr:colOff>
      <xdr:row>34</xdr:row>
      <xdr:rowOff>20605</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11732</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67782</xdr:rowOff>
    </xdr:from>
    <xdr:to>
      <xdr:col>10</xdr:col>
      <xdr:colOff>114300</xdr:colOff>
      <xdr:row>33</xdr:row>
      <xdr:rowOff>69794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5725632"/>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106731</xdr:rowOff>
    </xdr:from>
    <xdr:to>
      <xdr:col>10</xdr:col>
      <xdr:colOff>165100</xdr:colOff>
      <xdr:row>34</xdr:row>
      <xdr:rowOff>36881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28008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8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133820</xdr:rowOff>
    </xdr:from>
    <xdr:to>
      <xdr:col>6</xdr:col>
      <xdr:colOff>38100</xdr:colOff>
      <xdr:row>34</xdr:row>
      <xdr:rowOff>63970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55097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8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15222</xdr:rowOff>
    </xdr:from>
    <xdr:to>
      <xdr:col>24</xdr:col>
      <xdr:colOff>114300</xdr:colOff>
      <xdr:row>33</xdr:row>
      <xdr:rowOff>116822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67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38099</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52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25212</xdr:rowOff>
    </xdr:from>
    <xdr:to>
      <xdr:col>20</xdr:col>
      <xdr:colOff>38100</xdr:colOff>
      <xdr:row>33</xdr:row>
      <xdr:rowOff>126812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68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143339</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45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149685</xdr:rowOff>
    </xdr:from>
    <xdr:to>
      <xdr:col>15</xdr:col>
      <xdr:colOff>101600</xdr:colOff>
      <xdr:row>33</xdr:row>
      <xdr:rowOff>79835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63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96362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41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18994</xdr:rowOff>
    </xdr:from>
    <xdr:to>
      <xdr:col>10</xdr:col>
      <xdr:colOff>165100</xdr:colOff>
      <xdr:row>33</xdr:row>
      <xdr:rowOff>120594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67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137121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45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16982</xdr:rowOff>
    </xdr:from>
    <xdr:to>
      <xdr:col>6</xdr:col>
      <xdr:colOff>38100</xdr:colOff>
      <xdr:row>33</xdr:row>
      <xdr:rowOff>118582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67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135109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45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58166</xdr:rowOff>
    </xdr:from>
    <xdr:to>
      <xdr:col>24</xdr:col>
      <xdr:colOff>62865</xdr:colOff>
      <xdr:row>59</xdr:row>
      <xdr:rowOff>27534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2116"/>
          <a:ext cx="1270" cy="134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31361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27534</xdr:rowOff>
    </xdr:from>
    <xdr:to>
      <xdr:col>24</xdr:col>
      <xdr:colOff>152400</xdr:colOff>
      <xdr:row>59</xdr:row>
      <xdr:rowOff>27534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4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4843</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7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58166</xdr:rowOff>
    </xdr:from>
    <xdr:to>
      <xdr:col>24</xdr:col>
      <xdr:colOff>152400</xdr:colOff>
      <xdr:row>51</xdr:row>
      <xdr:rowOff>58166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37364</xdr:rowOff>
    </xdr:from>
    <xdr:to>
      <xdr:col>24</xdr:col>
      <xdr:colOff>63500</xdr:colOff>
      <xdr:row>55</xdr:row>
      <xdr:rowOff>54737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467114"/>
          <a:ext cx="8382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140708</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399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162281</xdr:rowOff>
    </xdr:from>
    <xdr:to>
      <xdr:col>24</xdr:col>
      <xdr:colOff>114300</xdr:colOff>
      <xdr:row>55</xdr:row>
      <xdr:rowOff>92431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54737</xdr:rowOff>
    </xdr:from>
    <xdr:to>
      <xdr:col>19</xdr:col>
      <xdr:colOff>177800</xdr:colOff>
      <xdr:row>56</xdr:row>
      <xdr:rowOff>73558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484487"/>
          <a:ext cx="889000" cy="19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6680</xdr:rowOff>
    </xdr:from>
    <xdr:to>
      <xdr:col>20</xdr:col>
      <xdr:colOff>38100</xdr:colOff>
      <xdr:row>55</xdr:row>
      <xdr:rowOff>108280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99407</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5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73558</xdr:rowOff>
    </xdr:from>
    <xdr:to>
      <xdr:col>15</xdr:col>
      <xdr:colOff>50800</xdr:colOff>
      <xdr:row>56</xdr:row>
      <xdr:rowOff>96875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674758"/>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24435</xdr:rowOff>
    </xdr:from>
    <xdr:to>
      <xdr:col>15</xdr:col>
      <xdr:colOff>101600</xdr:colOff>
      <xdr:row>55</xdr:row>
      <xdr:rowOff>126035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142562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96875</xdr:rowOff>
    </xdr:from>
    <xdr:to>
      <xdr:col>10</xdr:col>
      <xdr:colOff>114300</xdr:colOff>
      <xdr:row>57</xdr:row>
      <xdr:rowOff>32106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698075"/>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71298</xdr:rowOff>
    </xdr:from>
    <xdr:to>
      <xdr:col>10</xdr:col>
      <xdr:colOff>165100</xdr:colOff>
      <xdr:row>56</xdr:row>
      <xdr:rowOff>1448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17975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22034</xdr:rowOff>
    </xdr:from>
    <xdr:to>
      <xdr:col>6</xdr:col>
      <xdr:colOff>38100</xdr:colOff>
      <xdr:row>56</xdr:row>
      <xdr:rowOff>123634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140161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158014</xdr:rowOff>
    </xdr:from>
    <xdr:to>
      <xdr:col>24</xdr:col>
      <xdr:colOff>114300</xdr:colOff>
      <xdr:row>55</xdr:row>
      <xdr:rowOff>88164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9441</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26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3937</xdr:rowOff>
    </xdr:from>
    <xdr:to>
      <xdr:col>20</xdr:col>
      <xdr:colOff>38100</xdr:colOff>
      <xdr:row>55</xdr:row>
      <xdr:rowOff>105537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43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122064</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20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22758</xdr:rowOff>
    </xdr:from>
    <xdr:to>
      <xdr:col>15</xdr:col>
      <xdr:colOff>101600</xdr:colOff>
      <xdr:row>56</xdr:row>
      <xdr:rowOff>124358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2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115485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7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46075</xdr:rowOff>
    </xdr:from>
    <xdr:to>
      <xdr:col>10</xdr:col>
      <xdr:colOff>165100</xdr:colOff>
      <xdr:row>56</xdr:row>
      <xdr:rowOff>147675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138802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74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152756</xdr:rowOff>
    </xdr:from>
    <xdr:to>
      <xdr:col>6</xdr:col>
      <xdr:colOff>38100</xdr:colOff>
      <xdr:row>57</xdr:row>
      <xdr:rowOff>82906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74033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84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57221</xdr:rowOff>
    </xdr:from>
    <xdr:to>
      <xdr:col>24</xdr:col>
      <xdr:colOff>62865</xdr:colOff>
      <xdr:row>78</xdr:row>
      <xdr:rowOff>107421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30171"/>
          <a:ext cx="1270" cy="1250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111248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84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107421</xdr:rowOff>
    </xdr:from>
    <xdr:to>
      <xdr:col>24</xdr:col>
      <xdr:colOff>152400</xdr:colOff>
      <xdr:row>78</xdr:row>
      <xdr:rowOff>107421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8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3898</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57221</xdr:rowOff>
    </xdr:from>
    <xdr:to>
      <xdr:col>24</xdr:col>
      <xdr:colOff>152400</xdr:colOff>
      <xdr:row>71</xdr:row>
      <xdr:rowOff>57221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30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71486</xdr:rowOff>
    </xdr:from>
    <xdr:to>
      <xdr:col>24</xdr:col>
      <xdr:colOff>63500</xdr:colOff>
      <xdr:row>78</xdr:row>
      <xdr:rowOff>76378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444586"/>
          <a:ext cx="8382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42739</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72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19862</xdr:rowOff>
    </xdr:from>
    <xdr:to>
      <xdr:col>24</xdr:col>
      <xdr:colOff>114300</xdr:colOff>
      <xdr:row>77</xdr:row>
      <xdr:rowOff>121462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76378</xdr:rowOff>
    </xdr:from>
    <xdr:to>
      <xdr:col>19</xdr:col>
      <xdr:colOff>177800</xdr:colOff>
      <xdr:row>78</xdr:row>
      <xdr:rowOff>84058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49478"/>
          <a:ext cx="889000" cy="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52279</xdr:rowOff>
    </xdr:from>
    <xdr:to>
      <xdr:col>20</xdr:col>
      <xdr:colOff>38100</xdr:colOff>
      <xdr:row>77</xdr:row>
      <xdr:rowOff>153879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5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170406</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02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77978</xdr:rowOff>
    </xdr:from>
    <xdr:to>
      <xdr:col>15</xdr:col>
      <xdr:colOff>50800</xdr:colOff>
      <xdr:row>78</xdr:row>
      <xdr:rowOff>84058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451078"/>
          <a:ext cx="8890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66543</xdr:rowOff>
    </xdr:from>
    <xdr:to>
      <xdr:col>15</xdr:col>
      <xdr:colOff>101600</xdr:colOff>
      <xdr:row>77</xdr:row>
      <xdr:rowOff>168143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6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13220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04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77429</xdr:rowOff>
    </xdr:from>
    <xdr:to>
      <xdr:col>10</xdr:col>
      <xdr:colOff>114300</xdr:colOff>
      <xdr:row>78</xdr:row>
      <xdr:rowOff>77978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50529"/>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60051</xdr:rowOff>
    </xdr:from>
    <xdr:to>
      <xdr:col>10</xdr:col>
      <xdr:colOff>165100</xdr:colOff>
      <xdr:row>77</xdr:row>
      <xdr:rowOff>161651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6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6728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03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71664</xdr:rowOff>
    </xdr:from>
    <xdr:to>
      <xdr:col>6</xdr:col>
      <xdr:colOff>38100</xdr:colOff>
      <xdr:row>78</xdr:row>
      <xdr:rowOff>1814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7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18341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04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20686</xdr:rowOff>
    </xdr:from>
    <xdr:to>
      <xdr:col>24</xdr:col>
      <xdr:colOff>114300</xdr:colOff>
      <xdr:row>78</xdr:row>
      <xdr:rowOff>122286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9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107063</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0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25578</xdr:rowOff>
    </xdr:from>
    <xdr:to>
      <xdr:col>20</xdr:col>
      <xdr:colOff>38100</xdr:colOff>
      <xdr:row>78</xdr:row>
      <xdr:rowOff>127178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9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118305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33258</xdr:rowOff>
    </xdr:from>
    <xdr:to>
      <xdr:col>15</xdr:col>
      <xdr:colOff>101600</xdr:colOff>
      <xdr:row>78</xdr:row>
      <xdr:rowOff>134858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0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125985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9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27178</xdr:rowOff>
    </xdr:from>
    <xdr:to>
      <xdr:col>10</xdr:col>
      <xdr:colOff>165100</xdr:colOff>
      <xdr:row>78</xdr:row>
      <xdr:rowOff>128778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0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119905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9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26629</xdr:rowOff>
    </xdr:from>
    <xdr:to>
      <xdr:col>6</xdr:col>
      <xdr:colOff>38100</xdr:colOff>
      <xdr:row>78</xdr:row>
      <xdr:rowOff>128229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9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119356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9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131890</xdr:rowOff>
    </xdr:from>
    <xdr:to>
      <xdr:col>24</xdr:col>
      <xdr:colOff>62865</xdr:colOff>
      <xdr:row>98</xdr:row>
      <xdr:rowOff>18751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62390"/>
          <a:ext cx="1270" cy="1258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22578</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82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18751</xdr:rowOff>
    </xdr:from>
    <xdr:to>
      <xdr:col>24</xdr:col>
      <xdr:colOff>152400</xdr:colOff>
      <xdr:row>98</xdr:row>
      <xdr:rowOff>18751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82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78567</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3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131890</xdr:rowOff>
    </xdr:from>
    <xdr:to>
      <xdr:col>24</xdr:col>
      <xdr:colOff>152400</xdr:colOff>
      <xdr:row>90</xdr:row>
      <xdr:rowOff>131890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6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152502</xdr:rowOff>
    </xdr:from>
    <xdr:to>
      <xdr:col>24</xdr:col>
      <xdr:colOff>63500</xdr:colOff>
      <xdr:row>96</xdr:row>
      <xdr:rowOff>21913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440252"/>
          <a:ext cx="838200" cy="4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75810</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192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52933</xdr:rowOff>
    </xdr:from>
    <xdr:to>
      <xdr:col>24</xdr:col>
      <xdr:colOff>114300</xdr:colOff>
      <xdr:row>95</xdr:row>
      <xdr:rowOff>154533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21913</xdr:rowOff>
    </xdr:from>
    <xdr:to>
      <xdr:col>19</xdr:col>
      <xdr:colOff>177800</xdr:colOff>
      <xdr:row>96</xdr:row>
      <xdr:rowOff>104877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481113"/>
          <a:ext cx="889000" cy="8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98406</xdr:rowOff>
    </xdr:from>
    <xdr:to>
      <xdr:col>20</xdr:col>
      <xdr:colOff>38100</xdr:colOff>
      <xdr:row>96</xdr:row>
      <xdr:rowOff>28556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45083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104877</xdr:rowOff>
    </xdr:from>
    <xdr:to>
      <xdr:col>15</xdr:col>
      <xdr:colOff>50800</xdr:colOff>
      <xdr:row>97</xdr:row>
      <xdr:rowOff>34506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564077"/>
          <a:ext cx="889000" cy="10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154546</xdr:rowOff>
    </xdr:from>
    <xdr:to>
      <xdr:col>15</xdr:col>
      <xdr:colOff>101600</xdr:colOff>
      <xdr:row>96</xdr:row>
      <xdr:rowOff>84696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101223</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34506</xdr:rowOff>
    </xdr:from>
    <xdr:to>
      <xdr:col>10</xdr:col>
      <xdr:colOff>114300</xdr:colOff>
      <xdr:row>97</xdr:row>
      <xdr:rowOff>142309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665156"/>
          <a:ext cx="889000" cy="10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48400</xdr:rowOff>
    </xdr:from>
    <xdr:to>
      <xdr:col>10</xdr:col>
      <xdr:colOff>165100</xdr:colOff>
      <xdr:row>96</xdr:row>
      <xdr:rowOff>150000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166527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145326</xdr:rowOff>
    </xdr:from>
    <xdr:to>
      <xdr:col>6</xdr:col>
      <xdr:colOff>38100</xdr:colOff>
      <xdr:row>97</xdr:row>
      <xdr:rowOff>75476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92003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101702</xdr:rowOff>
    </xdr:from>
    <xdr:to>
      <xdr:col>24</xdr:col>
      <xdr:colOff>114300</xdr:colOff>
      <xdr:row>96</xdr:row>
      <xdr:rowOff>31852</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38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80129</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36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142563</xdr:rowOff>
    </xdr:from>
    <xdr:to>
      <xdr:col>20</xdr:col>
      <xdr:colOff>38100</xdr:colOff>
      <xdr:row>96</xdr:row>
      <xdr:rowOff>72713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4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63840</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52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54077</xdr:rowOff>
    </xdr:from>
    <xdr:to>
      <xdr:col>15</xdr:col>
      <xdr:colOff>101600</xdr:colOff>
      <xdr:row>96</xdr:row>
      <xdr:rowOff>155677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51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146804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60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155156</xdr:rowOff>
    </xdr:from>
    <xdr:to>
      <xdr:col>10</xdr:col>
      <xdr:colOff>165100</xdr:colOff>
      <xdr:row>97</xdr:row>
      <xdr:rowOff>85306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61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76433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7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91509</xdr:rowOff>
    </xdr:from>
    <xdr:to>
      <xdr:col>6</xdr:col>
      <xdr:colOff>38100</xdr:colOff>
      <xdr:row>98</xdr:row>
      <xdr:rowOff>21659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72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12786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81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95276</xdr:rowOff>
    </xdr:from>
    <xdr:to>
      <xdr:col>54</xdr:col>
      <xdr:colOff>189865</xdr:colOff>
      <xdr:row>37</xdr:row>
      <xdr:rowOff>148844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238776"/>
          <a:ext cx="1270" cy="12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152671</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4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148844</xdr:rowOff>
    </xdr:from>
    <xdr:to>
      <xdr:col>55</xdr:col>
      <xdr:colOff>88900</xdr:colOff>
      <xdr:row>37</xdr:row>
      <xdr:rowOff>148844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41953</xdr:rowOff>
    </xdr:from>
    <xdr:ext cx="534377"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01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95276</xdr:rowOff>
    </xdr:from>
    <xdr:to>
      <xdr:col>55</xdr:col>
      <xdr:colOff>88900</xdr:colOff>
      <xdr:row>30</xdr:row>
      <xdr:rowOff>95276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238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30886</xdr:rowOff>
    </xdr:from>
    <xdr:to>
      <xdr:col>55</xdr:col>
      <xdr:colOff>0</xdr:colOff>
      <xdr:row>36</xdr:row>
      <xdr:rowOff>63252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6203086"/>
          <a:ext cx="838200" cy="3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101871</xdr:rowOff>
    </xdr:from>
    <xdr:ext cx="534377"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5931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78994</xdr:rowOff>
    </xdr:from>
    <xdr:to>
      <xdr:col>55</xdr:col>
      <xdr:colOff>50800</xdr:colOff>
      <xdr:row>36</xdr:row>
      <xdr:rowOff>9144</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0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29534</xdr:rowOff>
    </xdr:from>
    <xdr:to>
      <xdr:col>50</xdr:col>
      <xdr:colOff>114300</xdr:colOff>
      <xdr:row>36</xdr:row>
      <xdr:rowOff>30886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8750300" y="6201734"/>
          <a:ext cx="8890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76975</xdr:rowOff>
    </xdr:from>
    <xdr:to>
      <xdr:col>50</xdr:col>
      <xdr:colOff>165100</xdr:colOff>
      <xdr:row>36</xdr:row>
      <xdr:rowOff>7125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23652</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72111" y="585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29534</xdr:rowOff>
    </xdr:from>
    <xdr:to>
      <xdr:col>45</xdr:col>
      <xdr:colOff>177800</xdr:colOff>
      <xdr:row>36</xdr:row>
      <xdr:rowOff>63671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201734"/>
          <a:ext cx="889000" cy="3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91529</xdr:rowOff>
    </xdr:from>
    <xdr:to>
      <xdr:col>46</xdr:col>
      <xdr:colOff>38100</xdr:colOff>
      <xdr:row>36</xdr:row>
      <xdr:rowOff>21679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38206</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3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49822</xdr:rowOff>
    </xdr:from>
    <xdr:to>
      <xdr:col>41</xdr:col>
      <xdr:colOff>50800</xdr:colOff>
      <xdr:row>36</xdr:row>
      <xdr:rowOff>63671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222022"/>
          <a:ext cx="889000" cy="1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140164</xdr:rowOff>
    </xdr:from>
    <xdr:to>
      <xdr:col>41</xdr:col>
      <xdr:colOff>101600</xdr:colOff>
      <xdr:row>36</xdr:row>
      <xdr:rowOff>70314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86841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98292</xdr:rowOff>
    </xdr:from>
    <xdr:to>
      <xdr:col>36</xdr:col>
      <xdr:colOff>165100</xdr:colOff>
      <xdr:row>36</xdr:row>
      <xdr:rowOff>28442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44969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12452</xdr:rowOff>
    </xdr:from>
    <xdr:to>
      <xdr:col>55</xdr:col>
      <xdr:colOff>50800</xdr:colOff>
      <xdr:row>36</xdr:row>
      <xdr:rowOff>114052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18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162329</xdr:rowOff>
    </xdr:from>
    <xdr:ext cx="534377"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16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151536</xdr:rowOff>
    </xdr:from>
    <xdr:to>
      <xdr:col>50</xdr:col>
      <xdr:colOff>165100</xdr:colOff>
      <xdr:row>36</xdr:row>
      <xdr:rowOff>81686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1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72813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72111" y="62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150184</xdr:rowOff>
    </xdr:from>
    <xdr:to>
      <xdr:col>46</xdr:col>
      <xdr:colOff>38100</xdr:colOff>
      <xdr:row>36</xdr:row>
      <xdr:rowOff>80334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15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71461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24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12871</xdr:rowOff>
    </xdr:from>
    <xdr:to>
      <xdr:col>41</xdr:col>
      <xdr:colOff>101600</xdr:colOff>
      <xdr:row>36</xdr:row>
      <xdr:rowOff>114471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18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105598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27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170472</xdr:rowOff>
    </xdr:from>
    <xdr:to>
      <xdr:col>36</xdr:col>
      <xdr:colOff>165100</xdr:colOff>
      <xdr:row>36</xdr:row>
      <xdr:rowOff>100622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17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91749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26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50686</xdr:rowOff>
    </xdr:from>
    <xdr:to>
      <xdr:col>54</xdr:col>
      <xdr:colOff>189865</xdr:colOff>
      <xdr:row>57</xdr:row>
      <xdr:rowOff>138836</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23186"/>
          <a:ext cx="1270" cy="128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142663</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138836</xdr:rowOff>
    </xdr:from>
    <xdr:to>
      <xdr:col>55</xdr:col>
      <xdr:colOff>88900</xdr:colOff>
      <xdr:row>57</xdr:row>
      <xdr:rowOff>138836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11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168813</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9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50686</xdr:rowOff>
    </xdr:from>
    <xdr:to>
      <xdr:col>55</xdr:col>
      <xdr:colOff>88900</xdr:colOff>
      <xdr:row>50</xdr:row>
      <xdr:rowOff>50686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2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5449</xdr:rowOff>
    </xdr:from>
    <xdr:to>
      <xdr:col>55</xdr:col>
      <xdr:colOff>0</xdr:colOff>
      <xdr:row>57</xdr:row>
      <xdr:rowOff>72733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778099"/>
          <a:ext cx="838200" cy="6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125416</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383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102539</xdr:rowOff>
    </xdr:from>
    <xdr:to>
      <xdr:col>55</xdr:col>
      <xdr:colOff>50800</xdr:colOff>
      <xdr:row>56</xdr:row>
      <xdr:rowOff>32689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58775</xdr:rowOff>
    </xdr:from>
    <xdr:to>
      <xdr:col>50</xdr:col>
      <xdr:colOff>114300</xdr:colOff>
      <xdr:row>57</xdr:row>
      <xdr:rowOff>72733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831425"/>
          <a:ext cx="889000" cy="1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138671</xdr:rowOff>
    </xdr:from>
    <xdr:to>
      <xdr:col>50</xdr:col>
      <xdr:colOff>165100</xdr:colOff>
      <xdr:row>56</xdr:row>
      <xdr:rowOff>68821</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85348</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34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46672</xdr:rowOff>
    </xdr:from>
    <xdr:to>
      <xdr:col>45</xdr:col>
      <xdr:colOff>177800</xdr:colOff>
      <xdr:row>57</xdr:row>
      <xdr:rowOff>58775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819322"/>
          <a:ext cx="889000" cy="1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126314</xdr:rowOff>
    </xdr:from>
    <xdr:to>
      <xdr:col>46</xdr:col>
      <xdr:colOff>38100</xdr:colOff>
      <xdr:row>56</xdr:row>
      <xdr:rowOff>56464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5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72991</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3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46672</xdr:rowOff>
    </xdr:from>
    <xdr:to>
      <xdr:col>41</xdr:col>
      <xdr:colOff>50800</xdr:colOff>
      <xdr:row>57</xdr:row>
      <xdr:rowOff>80887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819322"/>
          <a:ext cx="889000" cy="3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147803</xdr:rowOff>
    </xdr:from>
    <xdr:to>
      <xdr:col>41</xdr:col>
      <xdr:colOff>101600</xdr:colOff>
      <xdr:row>56</xdr:row>
      <xdr:rowOff>77953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94480</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35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155766</xdr:rowOff>
    </xdr:from>
    <xdr:to>
      <xdr:col>36</xdr:col>
      <xdr:colOff>165100</xdr:colOff>
      <xdr:row>56</xdr:row>
      <xdr:rowOff>85916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8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102443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36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126099</xdr:rowOff>
    </xdr:from>
    <xdr:to>
      <xdr:col>55</xdr:col>
      <xdr:colOff>50800</xdr:colOff>
      <xdr:row>57</xdr:row>
      <xdr:rowOff>56249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72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104526</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70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21933</xdr:rowOff>
    </xdr:from>
    <xdr:to>
      <xdr:col>50</xdr:col>
      <xdr:colOff>165100</xdr:colOff>
      <xdr:row>57</xdr:row>
      <xdr:rowOff>123533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79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114660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88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7975</xdr:rowOff>
    </xdr:from>
    <xdr:to>
      <xdr:col>46</xdr:col>
      <xdr:colOff>38100</xdr:colOff>
      <xdr:row>57</xdr:row>
      <xdr:rowOff>109575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7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100702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87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167322</xdr:rowOff>
    </xdr:from>
    <xdr:to>
      <xdr:col>41</xdr:col>
      <xdr:colOff>101600</xdr:colOff>
      <xdr:row>57</xdr:row>
      <xdr:rowOff>97472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76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88599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8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30087</xdr:rowOff>
    </xdr:from>
    <xdr:to>
      <xdr:col>36</xdr:col>
      <xdr:colOff>165100</xdr:colOff>
      <xdr:row>57</xdr:row>
      <xdr:rowOff>131687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80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122814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8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103467</xdr:rowOff>
    </xdr:from>
    <xdr:to>
      <xdr:col>54</xdr:col>
      <xdr:colOff>189865</xdr:colOff>
      <xdr:row>78</xdr:row>
      <xdr:rowOff>131493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76417"/>
          <a:ext cx="1270" cy="122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135320</xdr:rowOff>
    </xdr:from>
    <xdr:ext cx="378565"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0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131493</xdr:rowOff>
    </xdr:from>
    <xdr:to>
      <xdr:col>55</xdr:col>
      <xdr:colOff>88900</xdr:colOff>
      <xdr:row>78</xdr:row>
      <xdr:rowOff>131493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0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50144</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205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103467</xdr:rowOff>
    </xdr:from>
    <xdr:to>
      <xdr:col>55</xdr:col>
      <xdr:colOff>88900</xdr:colOff>
      <xdr:row>71</xdr:row>
      <xdr:rowOff>103467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7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68103</xdr:rowOff>
    </xdr:from>
    <xdr:to>
      <xdr:col>55</xdr:col>
      <xdr:colOff>0</xdr:colOff>
      <xdr:row>78</xdr:row>
      <xdr:rowOff>117160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441203"/>
          <a:ext cx="838200" cy="4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161337</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020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138460</xdr:rowOff>
    </xdr:from>
    <xdr:to>
      <xdr:col>55</xdr:col>
      <xdr:colOff>50800</xdr:colOff>
      <xdr:row>77</xdr:row>
      <xdr:rowOff>68610</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101409</xdr:rowOff>
    </xdr:from>
    <xdr:to>
      <xdr:col>50</xdr:col>
      <xdr:colOff>114300</xdr:colOff>
      <xdr:row>78</xdr:row>
      <xdr:rowOff>117160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474509"/>
          <a:ext cx="889000" cy="1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139032</xdr:rowOff>
    </xdr:from>
    <xdr:to>
      <xdr:col>50</xdr:col>
      <xdr:colOff>165100</xdr:colOff>
      <xdr:row>77</xdr:row>
      <xdr:rowOff>69182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85709</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101409</xdr:rowOff>
    </xdr:from>
    <xdr:to>
      <xdr:col>45</xdr:col>
      <xdr:colOff>177800</xdr:colOff>
      <xdr:row>78</xdr:row>
      <xdr:rowOff>130580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3474509"/>
          <a:ext cx="889000" cy="2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54198</xdr:rowOff>
    </xdr:from>
    <xdr:to>
      <xdr:col>46</xdr:col>
      <xdr:colOff>38100</xdr:colOff>
      <xdr:row>76</xdr:row>
      <xdr:rowOff>155798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875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2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112629</xdr:rowOff>
    </xdr:from>
    <xdr:to>
      <xdr:col>41</xdr:col>
      <xdr:colOff>101600</xdr:colOff>
      <xdr:row>77</xdr:row>
      <xdr:rowOff>42779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59306</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17303</xdr:rowOff>
    </xdr:from>
    <xdr:to>
      <xdr:col>55</xdr:col>
      <xdr:colOff>50800</xdr:colOff>
      <xdr:row>78</xdr:row>
      <xdr:rowOff>118903</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3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103680</xdr:rowOff>
    </xdr:from>
    <xdr:ext cx="469744"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3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66360</xdr:rowOff>
    </xdr:from>
    <xdr:to>
      <xdr:col>50</xdr:col>
      <xdr:colOff>165100</xdr:colOff>
      <xdr:row>78</xdr:row>
      <xdr:rowOff>167960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4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159087</xdr:rowOff>
    </xdr:from>
    <xdr:ext cx="378565"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50017" y="13532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50609</xdr:rowOff>
    </xdr:from>
    <xdr:to>
      <xdr:col>46</xdr:col>
      <xdr:colOff>38100</xdr:colOff>
      <xdr:row>78</xdr:row>
      <xdr:rowOff>152209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42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143336</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15428" y="1351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79780</xdr:rowOff>
    </xdr:from>
    <xdr:to>
      <xdr:col>41</xdr:col>
      <xdr:colOff>101600</xdr:colOff>
      <xdr:row>79</xdr:row>
      <xdr:rowOff>9930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4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1057</xdr:rowOff>
    </xdr:from>
    <xdr:ext cx="378565"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2017" y="13545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150833</xdr:rowOff>
    </xdr:from>
    <xdr:to>
      <xdr:col>54</xdr:col>
      <xdr:colOff>189865</xdr:colOff>
      <xdr:row>98</xdr:row>
      <xdr:rowOff>30087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581333"/>
          <a:ext cx="1270" cy="1250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33914</xdr:rowOff>
    </xdr:from>
    <xdr:ext cx="469744"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68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30087</xdr:rowOff>
    </xdr:from>
    <xdr:to>
      <xdr:col>55</xdr:col>
      <xdr:colOff>88900</xdr:colOff>
      <xdr:row>98</xdr:row>
      <xdr:rowOff>30087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683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97510</xdr:rowOff>
    </xdr:from>
    <xdr:ext cx="534377"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35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150833</xdr:rowOff>
    </xdr:from>
    <xdr:to>
      <xdr:col>55</xdr:col>
      <xdr:colOff>88900</xdr:colOff>
      <xdr:row>90</xdr:row>
      <xdr:rowOff>150833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58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18084</xdr:rowOff>
    </xdr:from>
    <xdr:to>
      <xdr:col>55</xdr:col>
      <xdr:colOff>0</xdr:colOff>
      <xdr:row>97</xdr:row>
      <xdr:rowOff>18542</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477284"/>
          <a:ext cx="838200" cy="17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90495</xdr:rowOff>
    </xdr:from>
    <xdr:ext cx="534377"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206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67618</xdr:rowOff>
    </xdr:from>
    <xdr:to>
      <xdr:col>55</xdr:col>
      <xdr:colOff>50800</xdr:colOff>
      <xdr:row>95</xdr:row>
      <xdr:rowOff>169218</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154902</xdr:rowOff>
    </xdr:from>
    <xdr:to>
      <xdr:col>50</xdr:col>
      <xdr:colOff>114300</xdr:colOff>
      <xdr:row>97</xdr:row>
      <xdr:rowOff>18542</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614102"/>
          <a:ext cx="8890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121475</xdr:rowOff>
    </xdr:from>
    <xdr:to>
      <xdr:col>50</xdr:col>
      <xdr:colOff>165100</xdr:colOff>
      <xdr:row>96</xdr:row>
      <xdr:rowOff>51625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68152</xdr:rowOff>
    </xdr:from>
    <xdr:ext cx="534377"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72111" y="161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49837</xdr:rowOff>
    </xdr:from>
    <xdr:to>
      <xdr:col>45</xdr:col>
      <xdr:colOff>177800</xdr:colOff>
      <xdr:row>96</xdr:row>
      <xdr:rowOff>154902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7861300" y="16509037"/>
          <a:ext cx="889000" cy="10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6902</xdr:rowOff>
    </xdr:from>
    <xdr:to>
      <xdr:col>46</xdr:col>
      <xdr:colOff>38100</xdr:colOff>
      <xdr:row>96</xdr:row>
      <xdr:rowOff>108502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125029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83111" y="162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37099</xdr:rowOff>
    </xdr:from>
    <xdr:to>
      <xdr:col>41</xdr:col>
      <xdr:colOff>101600</xdr:colOff>
      <xdr:row>96</xdr:row>
      <xdr:rowOff>138699</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7810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129826</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7594111" y="165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138734</xdr:rowOff>
    </xdr:from>
    <xdr:to>
      <xdr:col>55</xdr:col>
      <xdr:colOff>50800</xdr:colOff>
      <xdr:row>96</xdr:row>
      <xdr:rowOff>68884</xdr:rowOff>
    </xdr:to>
    <xdr:sp macro="" textlink="">
      <xdr:nvSpPr>
        <xdr:cNvPr id="465" name="楕円 464">
          <a:extLst>
            <a:ext uri="{FF2B5EF4-FFF2-40B4-BE49-F238E27FC236}">
              <a16:creationId xmlns:a16="http://schemas.microsoft.com/office/drawing/2014/main" id="{00000000-0008-0000-0600-0000D1010000}"/>
            </a:ext>
          </a:extLst>
        </xdr:cNvPr>
        <xdr:cNvSpPr/>
      </xdr:nvSpPr>
      <xdr:spPr>
        <a:xfrm>
          <a:off x="10426700" y="1642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117161</xdr:rowOff>
    </xdr:from>
    <xdr:ext cx="534377" cy="259045"/>
    <xdr:sp macro="" textlink="">
      <xdr:nvSpPr>
        <xdr:cNvPr id="466" name="普通建設事業費 （ うち更新整備　）該当値テキスト">
          <a:extLst>
            <a:ext uri="{FF2B5EF4-FFF2-40B4-BE49-F238E27FC236}">
              <a16:creationId xmlns:a16="http://schemas.microsoft.com/office/drawing/2014/main" id="{00000000-0008-0000-0600-0000D2010000}"/>
            </a:ext>
          </a:extLst>
        </xdr:cNvPr>
        <xdr:cNvSpPr txBox="1"/>
      </xdr:nvSpPr>
      <xdr:spPr>
        <a:xfrm>
          <a:off x="10528300" y="1640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139192</xdr:rowOff>
    </xdr:from>
    <xdr:to>
      <xdr:col>50</xdr:col>
      <xdr:colOff>165100</xdr:colOff>
      <xdr:row>97</xdr:row>
      <xdr:rowOff>69342</xdr:rowOff>
    </xdr:to>
    <xdr:sp macro="" textlink="">
      <xdr:nvSpPr>
        <xdr:cNvPr id="467" name="楕円 466">
          <a:extLst>
            <a:ext uri="{FF2B5EF4-FFF2-40B4-BE49-F238E27FC236}">
              <a16:creationId xmlns:a16="http://schemas.microsoft.com/office/drawing/2014/main" id="{00000000-0008-0000-0600-0000D3010000}"/>
            </a:ext>
          </a:extLst>
        </xdr:cNvPr>
        <xdr:cNvSpPr/>
      </xdr:nvSpPr>
      <xdr:spPr>
        <a:xfrm>
          <a:off x="9588500" y="1659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60469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69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104102</xdr:rowOff>
    </xdr:from>
    <xdr:to>
      <xdr:col>46</xdr:col>
      <xdr:colOff>38100</xdr:colOff>
      <xdr:row>97</xdr:row>
      <xdr:rowOff>34252</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8699500" y="1656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25379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6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170487</xdr:rowOff>
    </xdr:from>
    <xdr:to>
      <xdr:col>41</xdr:col>
      <xdr:colOff>101600</xdr:colOff>
      <xdr:row>96</xdr:row>
      <xdr:rowOff>100637</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7810500" y="1645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117164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23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3" name="災害復旧事業費グラフ枠">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146101</xdr:rowOff>
    </xdr:from>
    <xdr:to>
      <xdr:col>85</xdr:col>
      <xdr:colOff>126364</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flipV="1">
          <a:off x="16317595" y="5289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495" name="災害復旧事業費最小値テキスト">
          <a:extLst>
            <a:ext uri="{FF2B5EF4-FFF2-40B4-BE49-F238E27FC236}">
              <a16:creationId xmlns:a16="http://schemas.microsoft.com/office/drawing/2014/main" id="{00000000-0008-0000-0600-0000EF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92778</xdr:rowOff>
    </xdr:from>
    <xdr:ext cx="469744" cy="259045"/>
    <xdr:sp macro="" textlink="">
      <xdr:nvSpPr>
        <xdr:cNvPr id="497" name="災害復旧事業費最大値テキスト">
          <a:extLst>
            <a:ext uri="{FF2B5EF4-FFF2-40B4-BE49-F238E27FC236}">
              <a16:creationId xmlns:a16="http://schemas.microsoft.com/office/drawing/2014/main" id="{00000000-0008-0000-0600-0000F1010000}"/>
            </a:ext>
          </a:extLst>
        </xdr:cNvPr>
        <xdr:cNvSpPr txBox="1"/>
      </xdr:nvSpPr>
      <xdr:spPr>
        <a:xfrm>
          <a:off x="16370300" y="506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146101</xdr:rowOff>
    </xdr:from>
    <xdr:to>
      <xdr:col>86</xdr:col>
      <xdr:colOff>25400</xdr:colOff>
      <xdr:row>30</xdr:row>
      <xdr:rowOff>146101</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6230600" y="528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102667</xdr:rowOff>
    </xdr:from>
    <xdr:to>
      <xdr:col>85</xdr:col>
      <xdr:colOff>127000</xdr:colOff>
      <xdr:row>38</xdr:row>
      <xdr:rowOff>137414</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5481300" y="6617767"/>
          <a:ext cx="8382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162526</xdr:rowOff>
    </xdr:from>
    <xdr:ext cx="378565" cy="259045"/>
    <xdr:sp macro="" textlink="">
      <xdr:nvSpPr>
        <xdr:cNvPr id="500" name="災害復旧事業費平均値テキスト">
          <a:extLst>
            <a:ext uri="{FF2B5EF4-FFF2-40B4-BE49-F238E27FC236}">
              <a16:creationId xmlns:a16="http://schemas.microsoft.com/office/drawing/2014/main" id="{00000000-0008-0000-0600-0000F4010000}"/>
            </a:ext>
          </a:extLst>
        </xdr:cNvPr>
        <xdr:cNvSpPr txBox="1"/>
      </xdr:nvSpPr>
      <xdr:spPr>
        <a:xfrm>
          <a:off x="16370300" y="6334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139649</xdr:rowOff>
    </xdr:from>
    <xdr:to>
      <xdr:col>85</xdr:col>
      <xdr:colOff>177800</xdr:colOff>
      <xdr:row>38</xdr:row>
      <xdr:rowOff>69799</xdr:rowOff>
    </xdr:to>
    <xdr:sp macro="" textlink="">
      <xdr:nvSpPr>
        <xdr:cNvPr id="501" name="フローチャート: 判断 500">
          <a:extLst>
            <a:ext uri="{FF2B5EF4-FFF2-40B4-BE49-F238E27FC236}">
              <a16:creationId xmlns:a16="http://schemas.microsoft.com/office/drawing/2014/main" id="{00000000-0008-0000-0600-0000F5010000}"/>
            </a:ext>
          </a:extLst>
        </xdr:cNvPr>
        <xdr:cNvSpPr/>
      </xdr:nvSpPr>
      <xdr:spPr>
        <a:xfrm>
          <a:off x="16268700" y="648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52832</xdr:rowOff>
    </xdr:from>
    <xdr:to>
      <xdr:col>81</xdr:col>
      <xdr:colOff>50800</xdr:colOff>
      <xdr:row>38</xdr:row>
      <xdr:rowOff>102667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4592300" y="6396482"/>
          <a:ext cx="889000" cy="22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40894</xdr:rowOff>
    </xdr:from>
    <xdr:to>
      <xdr:col>81</xdr:col>
      <xdr:colOff>101600</xdr:colOff>
      <xdr:row>38</xdr:row>
      <xdr:rowOff>142494</xdr:rowOff>
    </xdr:to>
    <xdr:sp macro="" textlink="">
      <xdr:nvSpPr>
        <xdr:cNvPr id="503" name="フローチャート: 判断 502">
          <a:extLst>
            <a:ext uri="{FF2B5EF4-FFF2-40B4-BE49-F238E27FC236}">
              <a16:creationId xmlns:a16="http://schemas.microsoft.com/office/drawing/2014/main" id="{00000000-0008-0000-0600-0000F7010000}"/>
            </a:ext>
          </a:extLst>
        </xdr:cNvPr>
        <xdr:cNvSpPr/>
      </xdr:nvSpPr>
      <xdr:spPr>
        <a:xfrm>
          <a:off x="15430500" y="655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159021</xdr:rowOff>
    </xdr:from>
    <xdr:ext cx="378565"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5292017" y="63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161646</xdr:rowOff>
    </xdr:from>
    <xdr:to>
      <xdr:col>76</xdr:col>
      <xdr:colOff>114300</xdr:colOff>
      <xdr:row>37</xdr:row>
      <xdr:rowOff>52832</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3703300" y="6333846"/>
          <a:ext cx="8890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120904</xdr:rowOff>
    </xdr:from>
    <xdr:to>
      <xdr:col>76</xdr:col>
      <xdr:colOff>165100</xdr:colOff>
      <xdr:row>38</xdr:row>
      <xdr:rowOff>51054</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45415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42181</xdr:rowOff>
    </xdr:from>
    <xdr:ext cx="378565"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4403017" y="6557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154787</xdr:rowOff>
    </xdr:from>
    <xdr:to>
      <xdr:col>71</xdr:col>
      <xdr:colOff>177800</xdr:colOff>
      <xdr:row>36</xdr:row>
      <xdr:rowOff>161646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814300" y="632698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112217</xdr:rowOff>
    </xdr:from>
    <xdr:to>
      <xdr:col>72</xdr:col>
      <xdr:colOff>38100</xdr:colOff>
      <xdr:row>38</xdr:row>
      <xdr:rowOff>42367</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3652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33494</xdr:rowOff>
    </xdr:from>
    <xdr:ext cx="378565"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3514017" y="6548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61925</xdr:rowOff>
    </xdr:from>
    <xdr:to>
      <xdr:col>67</xdr:col>
      <xdr:colOff>101600</xdr:colOff>
      <xdr:row>37</xdr:row>
      <xdr:rowOff>163525</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2763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154652</xdr:rowOff>
    </xdr:from>
    <xdr:ext cx="378565"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625017" y="6498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86614</xdr:rowOff>
    </xdr:from>
    <xdr:to>
      <xdr:col>85</xdr:col>
      <xdr:colOff>177800</xdr:colOff>
      <xdr:row>39</xdr:row>
      <xdr:rowOff>16764</xdr:rowOff>
    </xdr:to>
    <xdr:sp macro="" textlink="">
      <xdr:nvSpPr>
        <xdr:cNvPr id="518" name="楕円 517">
          <a:extLst>
            <a:ext uri="{FF2B5EF4-FFF2-40B4-BE49-F238E27FC236}">
              <a16:creationId xmlns:a16="http://schemas.microsoft.com/office/drawing/2014/main" id="{00000000-0008-0000-0600-000006020000}"/>
            </a:ext>
          </a:extLst>
        </xdr:cNvPr>
        <xdr:cNvSpPr/>
      </xdr:nvSpPr>
      <xdr:spPr>
        <a:xfrm>
          <a:off x="162687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1541</xdr:rowOff>
    </xdr:from>
    <xdr:ext cx="249299" cy="259045"/>
    <xdr:sp macro="" textlink="">
      <xdr:nvSpPr>
        <xdr:cNvPr id="519" name="災害復旧事業費該当値テキスト">
          <a:extLst>
            <a:ext uri="{FF2B5EF4-FFF2-40B4-BE49-F238E27FC236}">
              <a16:creationId xmlns:a16="http://schemas.microsoft.com/office/drawing/2014/main" id="{00000000-0008-0000-0600-000007020000}"/>
            </a:ext>
          </a:extLst>
        </xdr:cNvPr>
        <xdr:cNvSpPr txBox="1"/>
      </xdr:nvSpPr>
      <xdr:spPr>
        <a:xfrm>
          <a:off x="16370300" y="65166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51867</xdr:rowOff>
    </xdr:from>
    <xdr:to>
      <xdr:col>81</xdr:col>
      <xdr:colOff>101600</xdr:colOff>
      <xdr:row>38</xdr:row>
      <xdr:rowOff>153467</xdr:rowOff>
    </xdr:to>
    <xdr:sp macro="" textlink="">
      <xdr:nvSpPr>
        <xdr:cNvPr id="520" name="楕円 519">
          <a:extLst>
            <a:ext uri="{FF2B5EF4-FFF2-40B4-BE49-F238E27FC236}">
              <a16:creationId xmlns:a16="http://schemas.microsoft.com/office/drawing/2014/main" id="{00000000-0008-0000-0600-000008020000}"/>
            </a:ext>
          </a:extLst>
        </xdr:cNvPr>
        <xdr:cNvSpPr/>
      </xdr:nvSpPr>
      <xdr:spPr>
        <a:xfrm>
          <a:off x="15430500" y="65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144594</xdr:rowOff>
    </xdr:from>
    <xdr:ext cx="313932"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324333" y="66596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2032</xdr:rowOff>
    </xdr:from>
    <xdr:to>
      <xdr:col>76</xdr:col>
      <xdr:colOff>165100</xdr:colOff>
      <xdr:row>37</xdr:row>
      <xdr:rowOff>103632</xdr:rowOff>
    </xdr:to>
    <xdr:sp macro="" textlink="">
      <xdr:nvSpPr>
        <xdr:cNvPr id="522" name="楕円 521">
          <a:extLst>
            <a:ext uri="{FF2B5EF4-FFF2-40B4-BE49-F238E27FC236}">
              <a16:creationId xmlns:a16="http://schemas.microsoft.com/office/drawing/2014/main" id="{00000000-0008-0000-0600-00000A020000}"/>
            </a:ext>
          </a:extLst>
        </xdr:cNvPr>
        <xdr:cNvSpPr/>
      </xdr:nvSpPr>
      <xdr:spPr>
        <a:xfrm>
          <a:off x="145415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120159</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110846</xdr:rowOff>
    </xdr:from>
    <xdr:to>
      <xdr:col>72</xdr:col>
      <xdr:colOff>38100</xdr:colOff>
      <xdr:row>37</xdr:row>
      <xdr:rowOff>40996</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3652500" y="628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35</xdr:row>
      <xdr:rowOff>57523</xdr:rowOff>
    </xdr:from>
    <xdr:ext cx="378565"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514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103987</xdr:rowOff>
    </xdr:from>
    <xdr:to>
      <xdr:col>67</xdr:col>
      <xdr:colOff>101600</xdr:colOff>
      <xdr:row>37</xdr:row>
      <xdr:rowOff>34137</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2763500" y="62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35</xdr:row>
      <xdr:rowOff>50664</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5017" y="605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a:extLst>
            <a:ext uri="{FF2B5EF4-FFF2-40B4-BE49-F238E27FC236}">
              <a16:creationId xmlns:a16="http://schemas.microsoft.com/office/drawing/2014/main" id="{00000000-0008-0000-0600-00002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a:extLst>
            <a:ext uri="{FF2B5EF4-FFF2-40B4-BE49-F238E27FC236}">
              <a16:creationId xmlns:a16="http://schemas.microsoft.com/office/drawing/2014/main" id="{00000000-0008-0000-0600-00002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a:extLst>
            <a:ext uri="{FF2B5EF4-FFF2-40B4-BE49-F238E27FC236}">
              <a16:creationId xmlns:a16="http://schemas.microsoft.com/office/drawing/2014/main" id="{00000000-0008-0000-0600-00002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a:extLst>
            <a:ext uri="{FF2B5EF4-FFF2-40B4-BE49-F238E27FC236}">
              <a16:creationId xmlns:a16="http://schemas.microsoft.com/office/drawing/2014/main" id="{00000000-0008-0000-0600-00002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a:extLst>
            <a:ext uri="{FF2B5EF4-FFF2-40B4-BE49-F238E27FC236}">
              <a16:creationId xmlns:a16="http://schemas.microsoft.com/office/drawing/2014/main" id="{00000000-0008-0000-0600-00002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a:extLst>
            <a:ext uri="{FF2B5EF4-FFF2-40B4-BE49-F238E27FC236}">
              <a16:creationId xmlns:a16="http://schemas.microsoft.com/office/drawing/2014/main" id="{00000000-0008-0000-0600-00003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a:extLst>
            <a:ext uri="{FF2B5EF4-FFF2-40B4-BE49-F238E27FC236}">
              <a16:creationId xmlns:a16="http://schemas.microsoft.com/office/drawing/2014/main" id="{00000000-0008-0000-0600-00004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9" name="公債費グラフ枠">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143243</xdr:rowOff>
    </xdr:from>
    <xdr:to>
      <xdr:col>85</xdr:col>
      <xdr:colOff>126364</xdr:colOff>
      <xdr:row>77</xdr:row>
      <xdr:rowOff>126136</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flipV="1">
          <a:off x="16317595" y="12316193"/>
          <a:ext cx="1269" cy="10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129963</xdr:rowOff>
    </xdr:from>
    <xdr:ext cx="534377" cy="259045"/>
    <xdr:sp macro="" textlink="">
      <xdr:nvSpPr>
        <xdr:cNvPr id="601" name="公債費最小値テキスト">
          <a:extLst>
            <a:ext uri="{FF2B5EF4-FFF2-40B4-BE49-F238E27FC236}">
              <a16:creationId xmlns:a16="http://schemas.microsoft.com/office/drawing/2014/main" id="{00000000-0008-0000-0600-000059020000}"/>
            </a:ext>
          </a:extLst>
        </xdr:cNvPr>
        <xdr:cNvSpPr txBox="1"/>
      </xdr:nvSpPr>
      <xdr:spPr>
        <a:xfrm>
          <a:off x="16370300" y="133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126136</xdr:rowOff>
    </xdr:from>
    <xdr:to>
      <xdr:col>86</xdr:col>
      <xdr:colOff>25400</xdr:colOff>
      <xdr:row>77</xdr:row>
      <xdr:rowOff>126136</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6230600" y="133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89920</xdr:rowOff>
    </xdr:from>
    <xdr:ext cx="534377" cy="259045"/>
    <xdr:sp macro="" textlink="">
      <xdr:nvSpPr>
        <xdr:cNvPr id="603" name="公債費最大値テキスト">
          <a:extLst>
            <a:ext uri="{FF2B5EF4-FFF2-40B4-BE49-F238E27FC236}">
              <a16:creationId xmlns:a16="http://schemas.microsoft.com/office/drawing/2014/main" id="{00000000-0008-0000-0600-00005B020000}"/>
            </a:ext>
          </a:extLst>
        </xdr:cNvPr>
        <xdr:cNvSpPr txBox="1"/>
      </xdr:nvSpPr>
      <xdr:spPr>
        <a:xfrm>
          <a:off x="16370300" y="120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143243</xdr:rowOff>
    </xdr:from>
    <xdr:to>
      <xdr:col>86</xdr:col>
      <xdr:colOff>25400</xdr:colOff>
      <xdr:row>71</xdr:row>
      <xdr:rowOff>143243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6230600" y="1231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157531</xdr:rowOff>
    </xdr:from>
    <xdr:to>
      <xdr:col>85</xdr:col>
      <xdr:colOff>127000</xdr:colOff>
      <xdr:row>76</xdr:row>
      <xdr:rowOff>34373</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5481300" y="13016281"/>
          <a:ext cx="838200" cy="4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104176</xdr:rowOff>
    </xdr:from>
    <xdr:ext cx="534377" cy="259045"/>
    <xdr:sp macro="" textlink="">
      <xdr:nvSpPr>
        <xdr:cNvPr id="606" name="公債費平均値テキスト">
          <a:extLst>
            <a:ext uri="{FF2B5EF4-FFF2-40B4-BE49-F238E27FC236}">
              <a16:creationId xmlns:a16="http://schemas.microsoft.com/office/drawing/2014/main" id="{00000000-0008-0000-0600-00005E020000}"/>
            </a:ext>
          </a:extLst>
        </xdr:cNvPr>
        <xdr:cNvSpPr txBox="1"/>
      </xdr:nvSpPr>
      <xdr:spPr>
        <a:xfrm>
          <a:off x="16370300" y="12791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81299</xdr:rowOff>
    </xdr:from>
    <xdr:to>
      <xdr:col>85</xdr:col>
      <xdr:colOff>177800</xdr:colOff>
      <xdr:row>76</xdr:row>
      <xdr:rowOff>11449</xdr:rowOff>
    </xdr:to>
    <xdr:sp macro="" textlink="">
      <xdr:nvSpPr>
        <xdr:cNvPr id="607" name="フローチャート: 判断 606">
          <a:extLst>
            <a:ext uri="{FF2B5EF4-FFF2-40B4-BE49-F238E27FC236}">
              <a16:creationId xmlns:a16="http://schemas.microsoft.com/office/drawing/2014/main" id="{00000000-0008-0000-0600-00005F020000}"/>
            </a:ext>
          </a:extLst>
        </xdr:cNvPr>
        <xdr:cNvSpPr/>
      </xdr:nvSpPr>
      <xdr:spPr>
        <a:xfrm>
          <a:off x="16268700" y="129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157531</xdr:rowOff>
    </xdr:from>
    <xdr:to>
      <xdr:col>81</xdr:col>
      <xdr:colOff>50800</xdr:colOff>
      <xdr:row>75</xdr:row>
      <xdr:rowOff>171114</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4592300" y="13016281"/>
          <a:ext cx="889000" cy="1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72193</xdr:rowOff>
    </xdr:from>
    <xdr:to>
      <xdr:col>81</xdr:col>
      <xdr:colOff>101600</xdr:colOff>
      <xdr:row>76</xdr:row>
      <xdr:rowOff>2344</xdr:rowOff>
    </xdr:to>
    <xdr:sp macro="" textlink="">
      <xdr:nvSpPr>
        <xdr:cNvPr id="609" name="フローチャート: 判断 608">
          <a:extLst>
            <a:ext uri="{FF2B5EF4-FFF2-40B4-BE49-F238E27FC236}">
              <a16:creationId xmlns:a16="http://schemas.microsoft.com/office/drawing/2014/main" id="{00000000-0008-0000-0600-000061020000}"/>
            </a:ext>
          </a:extLst>
        </xdr:cNvPr>
        <xdr:cNvSpPr/>
      </xdr:nvSpPr>
      <xdr:spPr>
        <a:xfrm>
          <a:off x="154305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18870</xdr:rowOff>
    </xdr:from>
    <xdr:ext cx="534377"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5214111" y="1270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70434</xdr:rowOff>
    </xdr:from>
    <xdr:to>
      <xdr:col>76</xdr:col>
      <xdr:colOff>114300</xdr:colOff>
      <xdr:row>75</xdr:row>
      <xdr:rowOff>171114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3703300" y="12929184"/>
          <a:ext cx="889000" cy="10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40570</xdr:rowOff>
    </xdr:from>
    <xdr:to>
      <xdr:col>76</xdr:col>
      <xdr:colOff>165100</xdr:colOff>
      <xdr:row>75</xdr:row>
      <xdr:rowOff>142170</xdr:rowOff>
    </xdr:to>
    <xdr:sp macro="" textlink="">
      <xdr:nvSpPr>
        <xdr:cNvPr id="612" name="フローチャート: 判断 611">
          <a:extLst>
            <a:ext uri="{FF2B5EF4-FFF2-40B4-BE49-F238E27FC236}">
              <a16:creationId xmlns:a16="http://schemas.microsoft.com/office/drawing/2014/main" id="{00000000-0008-0000-0600-000064020000}"/>
            </a:ext>
          </a:extLst>
        </xdr:cNvPr>
        <xdr:cNvSpPr/>
      </xdr:nvSpPr>
      <xdr:spPr>
        <a:xfrm>
          <a:off x="14541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158697</xdr:rowOff>
    </xdr:from>
    <xdr:ext cx="534377"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4325111" y="126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102</xdr:rowOff>
    </xdr:from>
    <xdr:to>
      <xdr:col>71</xdr:col>
      <xdr:colOff>177800</xdr:colOff>
      <xdr:row>75</xdr:row>
      <xdr:rowOff>70434</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814300" y="12687402"/>
          <a:ext cx="889000" cy="24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6299</xdr:rowOff>
    </xdr:from>
    <xdr:to>
      <xdr:col>72</xdr:col>
      <xdr:colOff>38100</xdr:colOff>
      <xdr:row>75</xdr:row>
      <xdr:rowOff>107899</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3652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124426</xdr:rowOff>
    </xdr:from>
    <xdr:ext cx="534377"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3436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7328</xdr:rowOff>
    </xdr:from>
    <xdr:to>
      <xdr:col>67</xdr:col>
      <xdr:colOff>101600</xdr:colOff>
      <xdr:row>75</xdr:row>
      <xdr:rowOff>108928</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2763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100055</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547111" y="129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155023</xdr:rowOff>
    </xdr:from>
    <xdr:to>
      <xdr:col>85</xdr:col>
      <xdr:colOff>177800</xdr:colOff>
      <xdr:row>76</xdr:row>
      <xdr:rowOff>85173</xdr:rowOff>
    </xdr:to>
    <xdr:sp macro="" textlink="">
      <xdr:nvSpPr>
        <xdr:cNvPr id="624" name="楕円 623">
          <a:extLst>
            <a:ext uri="{FF2B5EF4-FFF2-40B4-BE49-F238E27FC236}">
              <a16:creationId xmlns:a16="http://schemas.microsoft.com/office/drawing/2014/main" id="{00000000-0008-0000-0600-000070020000}"/>
            </a:ext>
          </a:extLst>
        </xdr:cNvPr>
        <xdr:cNvSpPr/>
      </xdr:nvSpPr>
      <xdr:spPr>
        <a:xfrm>
          <a:off x="16268700" y="1301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133450</xdr:rowOff>
    </xdr:from>
    <xdr:ext cx="534377" cy="259045"/>
    <xdr:sp macro="" textlink="">
      <xdr:nvSpPr>
        <xdr:cNvPr id="625" name="公債費該当値テキスト">
          <a:extLst>
            <a:ext uri="{FF2B5EF4-FFF2-40B4-BE49-F238E27FC236}">
              <a16:creationId xmlns:a16="http://schemas.microsoft.com/office/drawing/2014/main" id="{00000000-0008-0000-0600-000071020000}"/>
            </a:ext>
          </a:extLst>
        </xdr:cNvPr>
        <xdr:cNvSpPr txBox="1"/>
      </xdr:nvSpPr>
      <xdr:spPr>
        <a:xfrm>
          <a:off x="16370300" y="1299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106731</xdr:rowOff>
    </xdr:from>
    <xdr:to>
      <xdr:col>81</xdr:col>
      <xdr:colOff>101600</xdr:colOff>
      <xdr:row>76</xdr:row>
      <xdr:rowOff>36881</xdr:rowOff>
    </xdr:to>
    <xdr:sp macro="" textlink="">
      <xdr:nvSpPr>
        <xdr:cNvPr id="626" name="楕円 625">
          <a:extLst>
            <a:ext uri="{FF2B5EF4-FFF2-40B4-BE49-F238E27FC236}">
              <a16:creationId xmlns:a16="http://schemas.microsoft.com/office/drawing/2014/main" id="{00000000-0008-0000-0600-000072020000}"/>
            </a:ext>
          </a:extLst>
        </xdr:cNvPr>
        <xdr:cNvSpPr/>
      </xdr:nvSpPr>
      <xdr:spPr>
        <a:xfrm>
          <a:off x="15430500" y="1296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28008</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05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120314</xdr:rowOff>
    </xdr:from>
    <xdr:to>
      <xdr:col>76</xdr:col>
      <xdr:colOff>165100</xdr:colOff>
      <xdr:row>76</xdr:row>
      <xdr:rowOff>50464</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4541500" y="1297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41591</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07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19634</xdr:rowOff>
    </xdr:from>
    <xdr:to>
      <xdr:col>72</xdr:col>
      <xdr:colOff>38100</xdr:colOff>
      <xdr:row>75</xdr:row>
      <xdr:rowOff>121234</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3652500" y="128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112361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7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120752</xdr:rowOff>
    </xdr:from>
    <xdr:to>
      <xdr:col>67</xdr:col>
      <xdr:colOff>101600</xdr:colOff>
      <xdr:row>74</xdr:row>
      <xdr:rowOff>50902</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2763500" y="1263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67429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41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4" name="正方形/長方形 633">
          <a:extLst>
            <a:ext uri="{FF2B5EF4-FFF2-40B4-BE49-F238E27FC236}">
              <a16:creationId xmlns:a16="http://schemas.microsoft.com/office/drawing/2014/main" id="{00000000-0008-0000-0600-00007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59689</xdr:rowOff>
    </xdr:from>
    <xdr:to>
      <xdr:col>85</xdr:col>
      <xdr:colOff>126364</xdr:colOff>
      <xdr:row>98</xdr:row>
      <xdr:rowOff>139198</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flipV="1">
          <a:off x="16317595" y="15661639"/>
          <a:ext cx="1269" cy="12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143025</xdr:rowOff>
    </xdr:from>
    <xdr:ext cx="313932" cy="259045"/>
    <xdr:sp macro="" textlink="">
      <xdr:nvSpPr>
        <xdr:cNvPr id="656" name="積立金最小値テキスト">
          <a:extLst>
            <a:ext uri="{FF2B5EF4-FFF2-40B4-BE49-F238E27FC236}">
              <a16:creationId xmlns:a16="http://schemas.microsoft.com/office/drawing/2014/main" id="{00000000-0008-0000-0600-000090020000}"/>
            </a:ext>
          </a:extLst>
        </xdr:cNvPr>
        <xdr:cNvSpPr txBox="1"/>
      </xdr:nvSpPr>
      <xdr:spPr>
        <a:xfrm>
          <a:off x="16370300" y="16945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139198</xdr:rowOff>
    </xdr:from>
    <xdr:to>
      <xdr:col>86</xdr:col>
      <xdr:colOff>25400</xdr:colOff>
      <xdr:row>98</xdr:row>
      <xdr:rowOff>139198</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6230600" y="169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6366</xdr:rowOff>
    </xdr:from>
    <xdr:ext cx="534377" cy="259045"/>
    <xdr:sp macro="" textlink="">
      <xdr:nvSpPr>
        <xdr:cNvPr id="658" name="積立金最大値テキスト">
          <a:extLst>
            <a:ext uri="{FF2B5EF4-FFF2-40B4-BE49-F238E27FC236}">
              <a16:creationId xmlns:a16="http://schemas.microsoft.com/office/drawing/2014/main" id="{00000000-0008-0000-0600-000092020000}"/>
            </a:ext>
          </a:extLst>
        </xdr:cNvPr>
        <xdr:cNvSpPr txBox="1"/>
      </xdr:nvSpPr>
      <xdr:spPr>
        <a:xfrm>
          <a:off x="16370300" y="154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59689</xdr:rowOff>
    </xdr:from>
    <xdr:to>
      <xdr:col>86</xdr:col>
      <xdr:colOff>25400</xdr:colOff>
      <xdr:row>91</xdr:row>
      <xdr:rowOff>59689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6230600" y="156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119035</xdr:rowOff>
    </xdr:from>
    <xdr:to>
      <xdr:col>85</xdr:col>
      <xdr:colOff>127000</xdr:colOff>
      <xdr:row>97</xdr:row>
      <xdr:rowOff>155702</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flipV="1">
          <a:off x="15481300" y="16749685"/>
          <a:ext cx="838200" cy="3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45620</xdr:rowOff>
    </xdr:from>
    <xdr:ext cx="469744" cy="259045"/>
    <xdr:sp macro="" textlink="">
      <xdr:nvSpPr>
        <xdr:cNvPr id="661" name="積立金平均値テキスト">
          <a:extLst>
            <a:ext uri="{FF2B5EF4-FFF2-40B4-BE49-F238E27FC236}">
              <a16:creationId xmlns:a16="http://schemas.microsoft.com/office/drawing/2014/main" id="{00000000-0008-0000-0600-000095020000}"/>
            </a:ext>
          </a:extLst>
        </xdr:cNvPr>
        <xdr:cNvSpPr txBox="1"/>
      </xdr:nvSpPr>
      <xdr:spPr>
        <a:xfrm>
          <a:off x="16370300" y="16504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22743</xdr:rowOff>
    </xdr:from>
    <xdr:to>
      <xdr:col>85</xdr:col>
      <xdr:colOff>177800</xdr:colOff>
      <xdr:row>97</xdr:row>
      <xdr:rowOff>124343</xdr:rowOff>
    </xdr:to>
    <xdr:sp macro="" textlink="">
      <xdr:nvSpPr>
        <xdr:cNvPr id="662" name="フローチャート: 判断 661">
          <a:extLst>
            <a:ext uri="{FF2B5EF4-FFF2-40B4-BE49-F238E27FC236}">
              <a16:creationId xmlns:a16="http://schemas.microsoft.com/office/drawing/2014/main" id="{00000000-0008-0000-0600-000096020000}"/>
            </a:ext>
          </a:extLst>
        </xdr:cNvPr>
        <xdr:cNvSpPr/>
      </xdr:nvSpPr>
      <xdr:spPr>
        <a:xfrm>
          <a:off x="162687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155702</xdr:rowOff>
    </xdr:from>
    <xdr:to>
      <xdr:col>81</xdr:col>
      <xdr:colOff>50800</xdr:colOff>
      <xdr:row>98</xdr:row>
      <xdr:rowOff>69109</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flipV="1">
          <a:off x="14592300" y="16786352"/>
          <a:ext cx="889000" cy="8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171379</xdr:rowOff>
    </xdr:from>
    <xdr:to>
      <xdr:col>81</xdr:col>
      <xdr:colOff>101600</xdr:colOff>
      <xdr:row>97</xdr:row>
      <xdr:rowOff>101529</xdr:rowOff>
    </xdr:to>
    <xdr:sp macro="" textlink="">
      <xdr:nvSpPr>
        <xdr:cNvPr id="664" name="フローチャート: 判断 663">
          <a:extLst>
            <a:ext uri="{FF2B5EF4-FFF2-40B4-BE49-F238E27FC236}">
              <a16:creationId xmlns:a16="http://schemas.microsoft.com/office/drawing/2014/main" id="{00000000-0008-0000-0600-000098020000}"/>
            </a:ext>
          </a:extLst>
        </xdr:cNvPr>
        <xdr:cNvSpPr/>
      </xdr:nvSpPr>
      <xdr:spPr>
        <a:xfrm>
          <a:off x="15430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118056</xdr:rowOff>
    </xdr:from>
    <xdr:ext cx="469744"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5246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30704</xdr:rowOff>
    </xdr:from>
    <xdr:to>
      <xdr:col>76</xdr:col>
      <xdr:colOff>114300</xdr:colOff>
      <xdr:row>98</xdr:row>
      <xdr:rowOff>69109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3703300" y="16832804"/>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97129</xdr:rowOff>
    </xdr:from>
    <xdr:to>
      <xdr:col>76</xdr:col>
      <xdr:colOff>165100</xdr:colOff>
      <xdr:row>97</xdr:row>
      <xdr:rowOff>27279</xdr:rowOff>
    </xdr:to>
    <xdr:sp macro="" textlink="">
      <xdr:nvSpPr>
        <xdr:cNvPr id="667" name="フローチャート: 判断 666">
          <a:extLst>
            <a:ext uri="{FF2B5EF4-FFF2-40B4-BE49-F238E27FC236}">
              <a16:creationId xmlns:a16="http://schemas.microsoft.com/office/drawing/2014/main" id="{00000000-0008-0000-0600-00009B020000}"/>
            </a:ext>
          </a:extLst>
        </xdr:cNvPr>
        <xdr:cNvSpPr/>
      </xdr:nvSpPr>
      <xdr:spPr>
        <a:xfrm>
          <a:off x="14541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43806</xdr:rowOff>
    </xdr:from>
    <xdr:ext cx="469744"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4357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49220</xdr:rowOff>
    </xdr:from>
    <xdr:to>
      <xdr:col>71</xdr:col>
      <xdr:colOff>177800</xdr:colOff>
      <xdr:row>98</xdr:row>
      <xdr:rowOff>30704</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814300" y="16679870"/>
          <a:ext cx="889000" cy="15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165298</xdr:rowOff>
    </xdr:from>
    <xdr:to>
      <xdr:col>72</xdr:col>
      <xdr:colOff>38100</xdr:colOff>
      <xdr:row>97</xdr:row>
      <xdr:rowOff>95448</xdr:rowOff>
    </xdr:to>
    <xdr:sp macro="" textlink="">
      <xdr:nvSpPr>
        <xdr:cNvPr id="670" name="フローチャート: 判断 669">
          <a:extLst>
            <a:ext uri="{FF2B5EF4-FFF2-40B4-BE49-F238E27FC236}">
              <a16:creationId xmlns:a16="http://schemas.microsoft.com/office/drawing/2014/main" id="{00000000-0008-0000-0600-00009E020000}"/>
            </a:ext>
          </a:extLst>
        </xdr:cNvPr>
        <xdr:cNvSpPr/>
      </xdr:nvSpPr>
      <xdr:spPr>
        <a:xfrm>
          <a:off x="13652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111975</xdr:rowOff>
    </xdr:from>
    <xdr:ext cx="469744"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3468428" y="1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105542</xdr:rowOff>
    </xdr:from>
    <xdr:to>
      <xdr:col>67</xdr:col>
      <xdr:colOff>101600</xdr:colOff>
      <xdr:row>97</xdr:row>
      <xdr:rowOff>35692</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2763500" y="1656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52219</xdr:rowOff>
    </xdr:from>
    <xdr:ext cx="469744"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579428" y="1633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68235</xdr:rowOff>
    </xdr:from>
    <xdr:to>
      <xdr:col>85</xdr:col>
      <xdr:colOff>177800</xdr:colOff>
      <xdr:row>97</xdr:row>
      <xdr:rowOff>169835</xdr:rowOff>
    </xdr:to>
    <xdr:sp macro="" textlink="">
      <xdr:nvSpPr>
        <xdr:cNvPr id="679" name="楕円 678">
          <a:extLst>
            <a:ext uri="{FF2B5EF4-FFF2-40B4-BE49-F238E27FC236}">
              <a16:creationId xmlns:a16="http://schemas.microsoft.com/office/drawing/2014/main" id="{00000000-0008-0000-0600-0000A7020000}"/>
            </a:ext>
          </a:extLst>
        </xdr:cNvPr>
        <xdr:cNvSpPr/>
      </xdr:nvSpPr>
      <xdr:spPr>
        <a:xfrm>
          <a:off x="16268700" y="1669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46662</xdr:rowOff>
    </xdr:from>
    <xdr:ext cx="469744" cy="259045"/>
    <xdr:sp macro="" textlink="">
      <xdr:nvSpPr>
        <xdr:cNvPr id="680" name="積立金該当値テキスト">
          <a:extLst>
            <a:ext uri="{FF2B5EF4-FFF2-40B4-BE49-F238E27FC236}">
              <a16:creationId xmlns:a16="http://schemas.microsoft.com/office/drawing/2014/main" id="{00000000-0008-0000-0600-0000A8020000}"/>
            </a:ext>
          </a:extLst>
        </xdr:cNvPr>
        <xdr:cNvSpPr txBox="1"/>
      </xdr:nvSpPr>
      <xdr:spPr>
        <a:xfrm>
          <a:off x="16370300" y="1667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104902</xdr:rowOff>
    </xdr:from>
    <xdr:to>
      <xdr:col>81</xdr:col>
      <xdr:colOff>101600</xdr:colOff>
      <xdr:row>98</xdr:row>
      <xdr:rowOff>35052</xdr:rowOff>
    </xdr:to>
    <xdr:sp macro="" textlink="">
      <xdr:nvSpPr>
        <xdr:cNvPr id="681" name="楕円 680">
          <a:extLst>
            <a:ext uri="{FF2B5EF4-FFF2-40B4-BE49-F238E27FC236}">
              <a16:creationId xmlns:a16="http://schemas.microsoft.com/office/drawing/2014/main" id="{00000000-0008-0000-0600-0000A9020000}"/>
            </a:ext>
          </a:extLst>
        </xdr:cNvPr>
        <xdr:cNvSpPr/>
      </xdr:nvSpPr>
      <xdr:spPr>
        <a:xfrm>
          <a:off x="15430500" y="167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26179</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46428" y="1682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18309</xdr:rowOff>
    </xdr:from>
    <xdr:to>
      <xdr:col>76</xdr:col>
      <xdr:colOff>165100</xdr:colOff>
      <xdr:row>98</xdr:row>
      <xdr:rowOff>119909</xdr:rowOff>
    </xdr:to>
    <xdr:sp macro="" textlink="">
      <xdr:nvSpPr>
        <xdr:cNvPr id="683" name="楕円 682">
          <a:extLst>
            <a:ext uri="{FF2B5EF4-FFF2-40B4-BE49-F238E27FC236}">
              <a16:creationId xmlns:a16="http://schemas.microsoft.com/office/drawing/2014/main" id="{00000000-0008-0000-0600-0000AB020000}"/>
            </a:ext>
          </a:extLst>
        </xdr:cNvPr>
        <xdr:cNvSpPr/>
      </xdr:nvSpPr>
      <xdr:spPr>
        <a:xfrm>
          <a:off x="14541500" y="168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111036</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57428" y="1691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151354</xdr:rowOff>
    </xdr:from>
    <xdr:to>
      <xdr:col>72</xdr:col>
      <xdr:colOff>38100</xdr:colOff>
      <xdr:row>98</xdr:row>
      <xdr:rowOff>81504</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3652500" y="1678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72631</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68428" y="1687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169870</xdr:rowOff>
    </xdr:from>
    <xdr:to>
      <xdr:col>67</xdr:col>
      <xdr:colOff>101600</xdr:colOff>
      <xdr:row>97</xdr:row>
      <xdr:rowOff>100020</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2763500" y="166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91147</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79428" y="167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3" name="投資及び出資金グラフ枠">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46301</xdr:rowOff>
    </xdr:from>
    <xdr:to>
      <xdr:col>116</xdr:col>
      <xdr:colOff>62864</xdr:colOff>
      <xdr:row>39</xdr:row>
      <xdr:rowOff>98878</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flipV="1">
          <a:off x="22159595" y="5361251"/>
          <a:ext cx="1269" cy="142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5" name="投資及び出資金最小値テキスト">
          <a:extLst>
            <a:ext uri="{FF2B5EF4-FFF2-40B4-BE49-F238E27FC236}">
              <a16:creationId xmlns:a16="http://schemas.microsoft.com/office/drawing/2014/main" id="{00000000-0008-0000-0600-0000C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164428</xdr:rowOff>
    </xdr:from>
    <xdr:ext cx="469744" cy="259045"/>
    <xdr:sp macro="" textlink="">
      <xdr:nvSpPr>
        <xdr:cNvPr id="717" name="投資及び出資金最大値テキスト">
          <a:extLst>
            <a:ext uri="{FF2B5EF4-FFF2-40B4-BE49-F238E27FC236}">
              <a16:creationId xmlns:a16="http://schemas.microsoft.com/office/drawing/2014/main" id="{00000000-0008-0000-0600-0000CD020000}"/>
            </a:ext>
          </a:extLst>
        </xdr:cNvPr>
        <xdr:cNvSpPr txBox="1"/>
      </xdr:nvSpPr>
      <xdr:spPr>
        <a:xfrm>
          <a:off x="22212300" y="513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46301</xdr:rowOff>
    </xdr:from>
    <xdr:to>
      <xdr:col>116</xdr:col>
      <xdr:colOff>152400</xdr:colOff>
      <xdr:row>31</xdr:row>
      <xdr:rowOff>46301</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2072600" y="536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51198</xdr:rowOff>
    </xdr:from>
    <xdr:ext cx="469744" cy="259045"/>
    <xdr:sp macro="" textlink="">
      <xdr:nvSpPr>
        <xdr:cNvPr id="720" name="投資及び出資金平均値テキスト">
          <a:extLst>
            <a:ext uri="{FF2B5EF4-FFF2-40B4-BE49-F238E27FC236}">
              <a16:creationId xmlns:a16="http://schemas.microsoft.com/office/drawing/2014/main" id="{00000000-0008-0000-0600-0000D0020000}"/>
            </a:ext>
          </a:extLst>
        </xdr:cNvPr>
        <xdr:cNvSpPr txBox="1"/>
      </xdr:nvSpPr>
      <xdr:spPr>
        <a:xfrm>
          <a:off x="22212300" y="6394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28321</xdr:rowOff>
    </xdr:from>
    <xdr:to>
      <xdr:col>116</xdr:col>
      <xdr:colOff>114300</xdr:colOff>
      <xdr:row>38</xdr:row>
      <xdr:rowOff>129921</xdr:rowOff>
    </xdr:to>
    <xdr:sp macro="" textlink="">
      <xdr:nvSpPr>
        <xdr:cNvPr id="721" name="フローチャート: 判断 720">
          <a:extLst>
            <a:ext uri="{FF2B5EF4-FFF2-40B4-BE49-F238E27FC236}">
              <a16:creationId xmlns:a16="http://schemas.microsoft.com/office/drawing/2014/main" id="{00000000-0008-0000-0600-0000D1020000}"/>
            </a:ext>
          </a:extLst>
        </xdr:cNvPr>
        <xdr:cNvSpPr/>
      </xdr:nvSpPr>
      <xdr:spPr>
        <a:xfrm>
          <a:off x="221107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3665</xdr:rowOff>
    </xdr:from>
    <xdr:to>
      <xdr:col>112</xdr:col>
      <xdr:colOff>38100</xdr:colOff>
      <xdr:row>38</xdr:row>
      <xdr:rowOff>105265</xdr:rowOff>
    </xdr:to>
    <xdr:sp macro="" textlink="">
      <xdr:nvSpPr>
        <xdr:cNvPr id="723" name="フローチャート: 判断 722">
          <a:extLst>
            <a:ext uri="{FF2B5EF4-FFF2-40B4-BE49-F238E27FC236}">
              <a16:creationId xmlns:a16="http://schemas.microsoft.com/office/drawing/2014/main" id="{00000000-0008-0000-0600-0000D3020000}"/>
            </a:ext>
          </a:extLst>
        </xdr:cNvPr>
        <xdr:cNvSpPr/>
      </xdr:nvSpPr>
      <xdr:spPr>
        <a:xfrm>
          <a:off x="21272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121792</xdr:rowOff>
    </xdr:from>
    <xdr:ext cx="469744"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1088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166787</xdr:rowOff>
    </xdr:from>
    <xdr:to>
      <xdr:col>107</xdr:col>
      <xdr:colOff>101600</xdr:colOff>
      <xdr:row>38</xdr:row>
      <xdr:rowOff>96937</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0383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113464</xdr:rowOff>
    </xdr:from>
    <xdr:ext cx="469744"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20199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68000</xdr:rowOff>
    </xdr:from>
    <xdr:to>
      <xdr:col>102</xdr:col>
      <xdr:colOff>165100</xdr:colOff>
      <xdr:row>38</xdr:row>
      <xdr:rowOff>169600</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19494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14676</xdr:rowOff>
    </xdr:from>
    <xdr:ext cx="378565"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9356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62611</xdr:rowOff>
    </xdr:from>
    <xdr:to>
      <xdr:col>98</xdr:col>
      <xdr:colOff>38100</xdr:colOff>
      <xdr:row>38</xdr:row>
      <xdr:rowOff>164211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18605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9288</xdr:rowOff>
    </xdr:from>
    <xdr:ext cx="378565"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467017"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38" name="楕円 737">
          <a:extLst>
            <a:ext uri="{FF2B5EF4-FFF2-40B4-BE49-F238E27FC236}">
              <a16:creationId xmlns:a16="http://schemas.microsoft.com/office/drawing/2014/main" id="{00000000-0008-0000-0600-0000E2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39" name="投資及び出資金該当値テキスト">
          <a:extLst>
            <a:ext uri="{FF2B5EF4-FFF2-40B4-BE49-F238E27FC236}">
              <a16:creationId xmlns:a16="http://schemas.microsoft.com/office/drawing/2014/main" id="{00000000-0008-0000-0600-0000E3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貸付金グラフ枠">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91283</xdr:rowOff>
    </xdr:from>
    <xdr:to>
      <xdr:col>116</xdr:col>
      <xdr:colOff>62864</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flipV="1">
          <a:off x="22159595" y="8835233"/>
          <a:ext cx="1269" cy="124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0" name="貸付金最小値テキスト">
          <a:extLst>
            <a:ext uri="{FF2B5EF4-FFF2-40B4-BE49-F238E27FC236}">
              <a16:creationId xmlns:a16="http://schemas.microsoft.com/office/drawing/2014/main" id="{00000000-0008-0000-0600-00000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37960</xdr:rowOff>
    </xdr:from>
    <xdr:ext cx="534377" cy="259045"/>
    <xdr:sp macro="" textlink="">
      <xdr:nvSpPr>
        <xdr:cNvPr id="772" name="貸付金最大値テキスト">
          <a:extLst>
            <a:ext uri="{FF2B5EF4-FFF2-40B4-BE49-F238E27FC236}">
              <a16:creationId xmlns:a16="http://schemas.microsoft.com/office/drawing/2014/main" id="{00000000-0008-0000-0600-000004030000}"/>
            </a:ext>
          </a:extLst>
        </xdr:cNvPr>
        <xdr:cNvSpPr txBox="1"/>
      </xdr:nvSpPr>
      <xdr:spPr>
        <a:xfrm>
          <a:off x="22212300" y="861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91283</xdr:rowOff>
    </xdr:from>
    <xdr:to>
      <xdr:col>116</xdr:col>
      <xdr:colOff>152400</xdr:colOff>
      <xdr:row>51</xdr:row>
      <xdr:rowOff>91283</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2072600" y="8835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81910</xdr:rowOff>
    </xdr:from>
    <xdr:to>
      <xdr:col>116</xdr:col>
      <xdr:colOff>63500</xdr:colOff>
      <xdr:row>58</xdr:row>
      <xdr:rowOff>87694</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21323300" y="10026010"/>
          <a:ext cx="83820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134774</xdr:rowOff>
    </xdr:from>
    <xdr:ext cx="469744" cy="259045"/>
    <xdr:sp macro="" textlink="">
      <xdr:nvSpPr>
        <xdr:cNvPr id="775" name="貸付金平均値テキスト">
          <a:extLst>
            <a:ext uri="{FF2B5EF4-FFF2-40B4-BE49-F238E27FC236}">
              <a16:creationId xmlns:a16="http://schemas.microsoft.com/office/drawing/2014/main" id="{00000000-0008-0000-0600-000007030000}"/>
            </a:ext>
          </a:extLst>
        </xdr:cNvPr>
        <xdr:cNvSpPr txBox="1"/>
      </xdr:nvSpPr>
      <xdr:spPr>
        <a:xfrm>
          <a:off x="22212300" y="9735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111897</xdr:rowOff>
    </xdr:from>
    <xdr:to>
      <xdr:col>116</xdr:col>
      <xdr:colOff>114300</xdr:colOff>
      <xdr:row>58</xdr:row>
      <xdr:rowOff>42047</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221107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51529</xdr:rowOff>
    </xdr:from>
    <xdr:to>
      <xdr:col>111</xdr:col>
      <xdr:colOff>177800</xdr:colOff>
      <xdr:row>58</xdr:row>
      <xdr:rowOff>81910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20434300" y="9995629"/>
          <a:ext cx="889000" cy="3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96398</xdr:rowOff>
    </xdr:from>
    <xdr:to>
      <xdr:col>112</xdr:col>
      <xdr:colOff>38100</xdr:colOff>
      <xdr:row>58</xdr:row>
      <xdr:rowOff>26548</xdr:rowOff>
    </xdr:to>
    <xdr:sp macro="" textlink="">
      <xdr:nvSpPr>
        <xdr:cNvPr id="778" name="フローチャート: 判断 777">
          <a:extLst>
            <a:ext uri="{FF2B5EF4-FFF2-40B4-BE49-F238E27FC236}">
              <a16:creationId xmlns:a16="http://schemas.microsoft.com/office/drawing/2014/main" id="{00000000-0008-0000-0600-00000A030000}"/>
            </a:ext>
          </a:extLst>
        </xdr:cNvPr>
        <xdr:cNvSpPr/>
      </xdr:nvSpPr>
      <xdr:spPr>
        <a:xfrm>
          <a:off x="212725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43075</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1088428" y="964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51529</xdr:rowOff>
    </xdr:from>
    <xdr:to>
      <xdr:col>107</xdr:col>
      <xdr:colOff>50800</xdr:colOff>
      <xdr:row>58</xdr:row>
      <xdr:rowOff>107011</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19545300" y="9995629"/>
          <a:ext cx="889000" cy="5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66703</xdr:rowOff>
    </xdr:from>
    <xdr:to>
      <xdr:col>107</xdr:col>
      <xdr:colOff>101600</xdr:colOff>
      <xdr:row>57</xdr:row>
      <xdr:rowOff>168303</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0383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13380</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20199428"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102529</xdr:rowOff>
    </xdr:from>
    <xdr:to>
      <xdr:col>102</xdr:col>
      <xdr:colOff>114300</xdr:colOff>
      <xdr:row>58</xdr:row>
      <xdr:rowOff>107011</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656300" y="10046629"/>
          <a:ext cx="889000" cy="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60965</xdr:rowOff>
    </xdr:from>
    <xdr:to>
      <xdr:col>102</xdr:col>
      <xdr:colOff>165100</xdr:colOff>
      <xdr:row>57</xdr:row>
      <xdr:rowOff>162565</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19494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7642</xdr:rowOff>
    </xdr:from>
    <xdr:ext cx="469744"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9310428"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53764</xdr:rowOff>
    </xdr:from>
    <xdr:to>
      <xdr:col>98</xdr:col>
      <xdr:colOff>38100</xdr:colOff>
      <xdr:row>57</xdr:row>
      <xdr:rowOff>155364</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18605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441</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421428"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36894</xdr:rowOff>
    </xdr:from>
    <xdr:to>
      <xdr:col>116</xdr:col>
      <xdr:colOff>114300</xdr:colOff>
      <xdr:row>58</xdr:row>
      <xdr:rowOff>138494</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22110700" y="998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123271</xdr:rowOff>
    </xdr:from>
    <xdr:ext cx="469744" cy="259045"/>
    <xdr:sp macro="" textlink="">
      <xdr:nvSpPr>
        <xdr:cNvPr id="794" name="貸付金該当値テキスト">
          <a:extLst>
            <a:ext uri="{FF2B5EF4-FFF2-40B4-BE49-F238E27FC236}">
              <a16:creationId xmlns:a16="http://schemas.microsoft.com/office/drawing/2014/main" id="{00000000-0008-0000-0600-00001A030000}"/>
            </a:ext>
          </a:extLst>
        </xdr:cNvPr>
        <xdr:cNvSpPr txBox="1"/>
      </xdr:nvSpPr>
      <xdr:spPr>
        <a:xfrm>
          <a:off x="22212300" y="989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31110</xdr:rowOff>
    </xdr:from>
    <xdr:to>
      <xdr:col>112</xdr:col>
      <xdr:colOff>38100</xdr:colOff>
      <xdr:row>58</xdr:row>
      <xdr:rowOff>132710</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21272500" y="997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123837</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1006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729</xdr:rowOff>
    </xdr:from>
    <xdr:to>
      <xdr:col>107</xdr:col>
      <xdr:colOff>101600</xdr:colOff>
      <xdr:row>58</xdr:row>
      <xdr:rowOff>102329</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20383500" y="994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93456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1003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56211</xdr:rowOff>
    </xdr:from>
    <xdr:to>
      <xdr:col>102</xdr:col>
      <xdr:colOff>165100</xdr:colOff>
      <xdr:row>58</xdr:row>
      <xdr:rowOff>157811</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19494500" y="1000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148938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09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51729</xdr:rowOff>
    </xdr:from>
    <xdr:to>
      <xdr:col>98</xdr:col>
      <xdr:colOff>38100</xdr:colOff>
      <xdr:row>58</xdr:row>
      <xdr:rowOff>153329</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18605500" y="99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144456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08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44869</xdr:rowOff>
    </xdr:from>
    <xdr:to>
      <xdr:col>116</xdr:col>
      <xdr:colOff>62864</xdr:colOff>
      <xdr:row>78</xdr:row>
      <xdr:rowOff>13588</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flipV="1">
          <a:off x="22159595" y="12217819"/>
          <a:ext cx="1269" cy="1168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17415</xdr:rowOff>
    </xdr:from>
    <xdr:ext cx="534377" cy="259045"/>
    <xdr:sp macro="" textlink="">
      <xdr:nvSpPr>
        <xdr:cNvPr id="828" name="繰出金最小値テキスト">
          <a:extLst>
            <a:ext uri="{FF2B5EF4-FFF2-40B4-BE49-F238E27FC236}">
              <a16:creationId xmlns:a16="http://schemas.microsoft.com/office/drawing/2014/main" id="{00000000-0008-0000-0600-00003C030000}"/>
            </a:ext>
          </a:extLst>
        </xdr:cNvPr>
        <xdr:cNvSpPr txBox="1"/>
      </xdr:nvSpPr>
      <xdr:spPr>
        <a:xfrm>
          <a:off x="22212300" y="1339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13588</xdr:rowOff>
    </xdr:from>
    <xdr:to>
      <xdr:col>116</xdr:col>
      <xdr:colOff>152400</xdr:colOff>
      <xdr:row>78</xdr:row>
      <xdr:rowOff>13588</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2072600" y="1338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162996</xdr:rowOff>
    </xdr:from>
    <xdr:ext cx="534377" cy="259045"/>
    <xdr:sp macro="" textlink="">
      <xdr:nvSpPr>
        <xdr:cNvPr id="830" name="繰出金最大値テキスト">
          <a:extLst>
            <a:ext uri="{FF2B5EF4-FFF2-40B4-BE49-F238E27FC236}">
              <a16:creationId xmlns:a16="http://schemas.microsoft.com/office/drawing/2014/main" id="{00000000-0008-0000-0600-00003E030000}"/>
            </a:ext>
          </a:extLst>
        </xdr:cNvPr>
        <xdr:cNvSpPr txBox="1"/>
      </xdr:nvSpPr>
      <xdr:spPr>
        <a:xfrm>
          <a:off x="22212300" y="1199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44869</xdr:rowOff>
    </xdr:from>
    <xdr:to>
      <xdr:col>116</xdr:col>
      <xdr:colOff>152400</xdr:colOff>
      <xdr:row>71</xdr:row>
      <xdr:rowOff>44869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221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143739</xdr:rowOff>
    </xdr:from>
    <xdr:to>
      <xdr:col>116</xdr:col>
      <xdr:colOff>63500</xdr:colOff>
      <xdr:row>76</xdr:row>
      <xdr:rowOff>3493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21323300" y="13002489"/>
          <a:ext cx="8382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5757</xdr:rowOff>
    </xdr:from>
    <xdr:ext cx="534377" cy="259045"/>
    <xdr:sp macro="" textlink="">
      <xdr:nvSpPr>
        <xdr:cNvPr id="833" name="繰出金平均値テキスト">
          <a:extLst>
            <a:ext uri="{FF2B5EF4-FFF2-40B4-BE49-F238E27FC236}">
              <a16:creationId xmlns:a16="http://schemas.microsoft.com/office/drawing/2014/main" id="{00000000-0008-0000-0600-000041030000}"/>
            </a:ext>
          </a:extLst>
        </xdr:cNvPr>
        <xdr:cNvSpPr txBox="1"/>
      </xdr:nvSpPr>
      <xdr:spPr>
        <a:xfrm>
          <a:off x="22212300" y="13035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27330</xdr:rowOff>
    </xdr:from>
    <xdr:to>
      <xdr:col>116</xdr:col>
      <xdr:colOff>114300</xdr:colOff>
      <xdr:row>76</xdr:row>
      <xdr:rowOff>128930</xdr:rowOff>
    </xdr:to>
    <xdr:sp macro="" textlink="">
      <xdr:nvSpPr>
        <xdr:cNvPr id="834" name="フローチャート: 判断 833">
          <a:extLst>
            <a:ext uri="{FF2B5EF4-FFF2-40B4-BE49-F238E27FC236}">
              <a16:creationId xmlns:a16="http://schemas.microsoft.com/office/drawing/2014/main" id="{00000000-0008-0000-0600-000042030000}"/>
            </a:ext>
          </a:extLst>
        </xdr:cNvPr>
        <xdr:cNvSpPr/>
      </xdr:nvSpPr>
      <xdr:spPr>
        <a:xfrm>
          <a:off x="221107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143739</xdr:rowOff>
    </xdr:from>
    <xdr:to>
      <xdr:col>111</xdr:col>
      <xdr:colOff>177800</xdr:colOff>
      <xdr:row>76</xdr:row>
      <xdr:rowOff>36221</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0434300" y="13002489"/>
          <a:ext cx="889000" cy="6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156414</xdr:rowOff>
    </xdr:from>
    <xdr:to>
      <xdr:col>112</xdr:col>
      <xdr:colOff>38100</xdr:colOff>
      <xdr:row>76</xdr:row>
      <xdr:rowOff>86564</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1272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77691</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1056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36221</xdr:rowOff>
    </xdr:from>
    <xdr:to>
      <xdr:col>107</xdr:col>
      <xdr:colOff>50800</xdr:colOff>
      <xdr:row>76</xdr:row>
      <xdr:rowOff>116536</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19545300" y="13066421"/>
          <a:ext cx="889000" cy="8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97472</xdr:rowOff>
    </xdr:from>
    <xdr:to>
      <xdr:col>107</xdr:col>
      <xdr:colOff>101600</xdr:colOff>
      <xdr:row>76</xdr:row>
      <xdr:rowOff>27623</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20383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44149</xdr:rowOff>
    </xdr:from>
    <xdr:ext cx="534377"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0167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116536</xdr:rowOff>
    </xdr:from>
    <xdr:to>
      <xdr:col>102</xdr:col>
      <xdr:colOff>114300</xdr:colOff>
      <xdr:row>77</xdr:row>
      <xdr:rowOff>104839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18656300" y="13146736"/>
          <a:ext cx="889000" cy="15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110122</xdr:rowOff>
    </xdr:from>
    <xdr:to>
      <xdr:col>102</xdr:col>
      <xdr:colOff>165100</xdr:colOff>
      <xdr:row>76</xdr:row>
      <xdr:rowOff>40272</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19494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56799</xdr:rowOff>
    </xdr:from>
    <xdr:ext cx="534377"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9278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16890</xdr:rowOff>
    </xdr:from>
    <xdr:to>
      <xdr:col>98</xdr:col>
      <xdr:colOff>38100</xdr:colOff>
      <xdr:row>76</xdr:row>
      <xdr:rowOff>118490</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18605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135018</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389111" y="128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124143</xdr:rowOff>
    </xdr:from>
    <xdr:to>
      <xdr:col>116</xdr:col>
      <xdr:colOff>114300</xdr:colOff>
      <xdr:row>76</xdr:row>
      <xdr:rowOff>54293</xdr:rowOff>
    </xdr:to>
    <xdr:sp macro="" textlink="">
      <xdr:nvSpPr>
        <xdr:cNvPr id="851" name="楕円 850">
          <a:extLst>
            <a:ext uri="{FF2B5EF4-FFF2-40B4-BE49-F238E27FC236}">
              <a16:creationId xmlns:a16="http://schemas.microsoft.com/office/drawing/2014/main" id="{00000000-0008-0000-0600-000053030000}"/>
            </a:ext>
          </a:extLst>
        </xdr:cNvPr>
        <xdr:cNvSpPr/>
      </xdr:nvSpPr>
      <xdr:spPr>
        <a:xfrm>
          <a:off x="22110700" y="129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147020</xdr:rowOff>
    </xdr:from>
    <xdr:ext cx="534377" cy="259045"/>
    <xdr:sp macro="" textlink="">
      <xdr:nvSpPr>
        <xdr:cNvPr id="852" name="繰出金該当値テキスト">
          <a:extLst>
            <a:ext uri="{FF2B5EF4-FFF2-40B4-BE49-F238E27FC236}">
              <a16:creationId xmlns:a16="http://schemas.microsoft.com/office/drawing/2014/main" id="{00000000-0008-0000-0600-000054030000}"/>
            </a:ext>
          </a:extLst>
        </xdr:cNvPr>
        <xdr:cNvSpPr txBox="1"/>
      </xdr:nvSpPr>
      <xdr:spPr>
        <a:xfrm>
          <a:off x="22212300" y="128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92939</xdr:rowOff>
    </xdr:from>
    <xdr:to>
      <xdr:col>112</xdr:col>
      <xdr:colOff>38100</xdr:colOff>
      <xdr:row>76</xdr:row>
      <xdr:rowOff>23089</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21272500" y="1295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39616</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72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156871</xdr:rowOff>
    </xdr:from>
    <xdr:to>
      <xdr:col>107</xdr:col>
      <xdr:colOff>101600</xdr:colOff>
      <xdr:row>76</xdr:row>
      <xdr:rowOff>87021</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20383500" y="130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78148</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10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65736</xdr:rowOff>
    </xdr:from>
    <xdr:to>
      <xdr:col>102</xdr:col>
      <xdr:colOff>165100</xdr:colOff>
      <xdr:row>76</xdr:row>
      <xdr:rowOff>167336</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19494500" y="1309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158463</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1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54039</xdr:rowOff>
    </xdr:from>
    <xdr:to>
      <xdr:col>98</xdr:col>
      <xdr:colOff>38100</xdr:colOff>
      <xdr:row>77</xdr:row>
      <xdr:rowOff>155639</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18605500" y="1325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146766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34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5" name="前年度繰上充用金グラフ枠">
          <a:extLst>
            <a:ext uri="{FF2B5EF4-FFF2-40B4-BE49-F238E27FC236}">
              <a16:creationId xmlns:a16="http://schemas.microsoft.com/office/drawing/2014/main" id="{00000000-0008-0000-0600-00006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7" name="前年度繰上充用金最小値テキスト">
          <a:extLst>
            <a:ext uri="{FF2B5EF4-FFF2-40B4-BE49-F238E27FC236}">
              <a16:creationId xmlns:a16="http://schemas.microsoft.com/office/drawing/2014/main" id="{00000000-0008-0000-0600-00006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9" name="前年度繰上充用金最大値テキスト">
          <a:extLst>
            <a:ext uri="{FF2B5EF4-FFF2-40B4-BE49-F238E27FC236}">
              <a16:creationId xmlns:a16="http://schemas.microsoft.com/office/drawing/2014/main" id="{00000000-0008-0000-0600-00006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2" name="前年度繰上充用金平均値テキスト">
          <a:extLst>
            <a:ext uri="{FF2B5EF4-FFF2-40B4-BE49-F238E27FC236}">
              <a16:creationId xmlns:a16="http://schemas.microsoft.com/office/drawing/2014/main" id="{00000000-0008-0000-0600-00007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楕円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1" name="前年度繰上充用金該当値テキスト">
          <a:extLst>
            <a:ext uri="{FF2B5EF4-FFF2-40B4-BE49-F238E27FC236}">
              <a16:creationId xmlns:a16="http://schemas.microsoft.com/office/drawing/2014/main" id="{00000000-0008-0000-0600-00008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0" name="正方形/長方形 909">
          <a:extLst>
            <a:ext uri="{FF2B5EF4-FFF2-40B4-BE49-F238E27FC236}">
              <a16:creationId xmlns:a16="http://schemas.microsoft.com/office/drawing/2014/main" id="{00000000-0008-0000-0600-00008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1" name="正方形/長方形 910">
          <a:extLst>
            <a:ext uri="{FF2B5EF4-FFF2-40B4-BE49-F238E27FC236}">
              <a16:creationId xmlns:a16="http://schemas.microsoft.com/office/drawing/2014/main" id="{00000000-0008-0000-0600-00008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人件費については</a:t>
          </a:r>
          <a:r>
            <a:rPr kumimoji="1" lang="ja-JP" altLang="ja-JP" sz="1100">
              <a:solidFill>
                <a:schemeClr val="dk1"/>
              </a:solidFill>
              <a:effectLst/>
              <a:latin typeface="+mn-lt"/>
              <a:ea typeface="+mn-ea"/>
              <a:cs typeface="+mn-cs"/>
            </a:rPr>
            <a:t>人事院勧告のプラス改定や業務増による時間外勤務手当の増などの影響により</a:t>
          </a:r>
          <a:r>
            <a:rPr kumimoji="1" lang="ja-JP" altLang="en-US" sz="1100">
              <a:solidFill>
                <a:schemeClr val="dk1"/>
              </a:solidFill>
              <a:effectLst/>
              <a:latin typeface="+mn-lt"/>
              <a:ea typeface="+mn-ea"/>
              <a:cs typeface="+mn-cs"/>
            </a:rPr>
            <a:t>増となっている。</a:t>
          </a:r>
          <a:r>
            <a:rPr kumimoji="1" lang="ja-JP" altLang="ja-JP" sz="1100">
              <a:solidFill>
                <a:schemeClr val="dk1"/>
              </a:solidFill>
              <a:effectLst/>
              <a:latin typeface="+mn-lt"/>
              <a:ea typeface="+mn-ea"/>
              <a:cs typeface="+mn-cs"/>
            </a:rPr>
            <a:t>扶助費については近年顕著な右肩上がりの状況である</a:t>
          </a:r>
          <a:r>
            <a:rPr kumimoji="1" lang="ja-JP" altLang="en-US" sz="1100">
              <a:solidFill>
                <a:schemeClr val="dk1"/>
              </a:solidFill>
              <a:effectLst/>
              <a:latin typeface="+mn-lt"/>
              <a:ea typeface="+mn-ea"/>
              <a:cs typeface="+mn-cs"/>
            </a:rPr>
            <a:t>。また、普通建設事業費についても前年度と比べると増加している。</a:t>
          </a:r>
          <a:endParaRPr lang="ja-JP" altLang="ja-JP" sz="1400">
            <a:solidFill>
              <a:srgbClr val="FF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234,662
231,609
101.80
77,344,648
76,358,823
562,650
43,724,537
72,120,343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44450</xdr:rowOff>
    </xdr:from>
    <xdr:to>
      <xdr:col>24</xdr:col>
      <xdr:colOff>62865</xdr:colOff>
      <xdr:row>39</xdr:row>
      <xdr:rowOff>128270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59400"/>
          <a:ext cx="127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132097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128270</xdr:rowOff>
    </xdr:from>
    <xdr:to>
      <xdr:col>24</xdr:col>
      <xdr:colOff>152400</xdr:colOff>
      <xdr:row>39</xdr:row>
      <xdr:rowOff>128270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1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162577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44450</xdr:rowOff>
    </xdr:from>
    <xdr:to>
      <xdr:col>24</xdr:col>
      <xdr:colOff>152400</xdr:colOff>
      <xdr:row>31</xdr:row>
      <xdr:rowOff>44450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5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22134</xdr:rowOff>
    </xdr:from>
    <xdr:to>
      <xdr:col>24</xdr:col>
      <xdr:colOff>63500</xdr:colOff>
      <xdr:row>36</xdr:row>
      <xdr:rowOff>139700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194334"/>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83474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84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60597</xdr:rowOff>
    </xdr:from>
    <xdr:to>
      <xdr:col>24</xdr:col>
      <xdr:colOff>114300</xdr:colOff>
      <xdr:row>36</xdr:row>
      <xdr:rowOff>162197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44450</xdr:rowOff>
    </xdr:from>
    <xdr:to>
      <xdr:col>19</xdr:col>
      <xdr:colOff>177800</xdr:colOff>
      <xdr:row>36</xdr:row>
      <xdr:rowOff>22134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45200"/>
          <a:ext cx="889000" cy="14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50800</xdr:rowOff>
    </xdr:from>
    <xdr:to>
      <xdr:col>20</xdr:col>
      <xdr:colOff>38100</xdr:colOff>
      <xdr:row>36</xdr:row>
      <xdr:rowOff>152400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143527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44450</xdr:rowOff>
    </xdr:from>
    <xdr:to>
      <xdr:col>15</xdr:col>
      <xdr:colOff>50800</xdr:colOff>
      <xdr:row>35</xdr:row>
      <xdr:rowOff>145687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45200"/>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25219</xdr:rowOff>
    </xdr:from>
    <xdr:to>
      <xdr:col>15</xdr:col>
      <xdr:colOff>101600</xdr:colOff>
      <xdr:row>35</xdr:row>
      <xdr:rowOff>126819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117946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145687</xdr:rowOff>
    </xdr:from>
    <xdr:to>
      <xdr:col>10</xdr:col>
      <xdr:colOff>114300</xdr:colOff>
      <xdr:row>36</xdr:row>
      <xdr:rowOff>26489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4643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86178</xdr:rowOff>
    </xdr:from>
    <xdr:to>
      <xdr:col>10</xdr:col>
      <xdr:colOff>165100</xdr:colOff>
      <xdr:row>36</xdr:row>
      <xdr:rowOff>16328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32855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146050</xdr:rowOff>
    </xdr:from>
    <xdr:to>
      <xdr:col>6</xdr:col>
      <xdr:colOff>38100</xdr:colOff>
      <xdr:row>36</xdr:row>
      <xdr:rowOff>76200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92727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88900</xdr:rowOff>
    </xdr:from>
    <xdr:to>
      <xdr:col>24</xdr:col>
      <xdr:colOff>114300</xdr:colOff>
      <xdr:row>37</xdr:row>
      <xdr:rowOff>19050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67327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142784</xdr:rowOff>
    </xdr:from>
    <xdr:to>
      <xdr:col>20</xdr:col>
      <xdr:colOff>38100</xdr:colOff>
      <xdr:row>36</xdr:row>
      <xdr:rowOff>72934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4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89461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91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165100</xdr:rowOff>
    </xdr:from>
    <xdr:to>
      <xdr:col>15</xdr:col>
      <xdr:colOff>101600</xdr:colOff>
      <xdr:row>35</xdr:row>
      <xdr:rowOff>95250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94887</xdr:rowOff>
    </xdr:from>
    <xdr:to>
      <xdr:col>10</xdr:col>
      <xdr:colOff>165100</xdr:colOff>
      <xdr:row>36</xdr:row>
      <xdr:rowOff>25037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16164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147139</xdr:rowOff>
    </xdr:from>
    <xdr:to>
      <xdr:col>6</xdr:col>
      <xdr:colOff>38100</xdr:colOff>
      <xdr:row>36</xdr:row>
      <xdr:rowOff>77289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4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68416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4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82569</xdr:rowOff>
    </xdr:from>
    <xdr:to>
      <xdr:col>24</xdr:col>
      <xdr:colOff>62865</xdr:colOff>
      <xdr:row>59</xdr:row>
      <xdr:rowOff>38468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655069"/>
          <a:ext cx="1270" cy="149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42295</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38468</xdr:rowOff>
    </xdr:from>
    <xdr:to>
      <xdr:col>24</xdr:col>
      <xdr:colOff>152400</xdr:colOff>
      <xdr:row>59</xdr:row>
      <xdr:rowOff>38468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29246</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43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98,999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82569</xdr:rowOff>
    </xdr:from>
    <xdr:to>
      <xdr:col>24</xdr:col>
      <xdr:colOff>152400</xdr:colOff>
      <xdr:row>50</xdr:row>
      <xdr:rowOff>82569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65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54813</xdr:rowOff>
    </xdr:from>
    <xdr:to>
      <xdr:col>24</xdr:col>
      <xdr:colOff>63500</xdr:colOff>
      <xdr:row>57</xdr:row>
      <xdr:rowOff>58585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827463"/>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5395</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78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26968</xdr:rowOff>
    </xdr:from>
    <xdr:to>
      <xdr:col>24</xdr:col>
      <xdr:colOff>114300</xdr:colOff>
      <xdr:row>57</xdr:row>
      <xdr:rowOff>128568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58585</xdr:rowOff>
    </xdr:from>
    <xdr:to>
      <xdr:col>19</xdr:col>
      <xdr:colOff>177800</xdr:colOff>
      <xdr:row>57</xdr:row>
      <xdr:rowOff>67291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831235"/>
          <a:ext cx="889000" cy="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29464</xdr:rowOff>
    </xdr:from>
    <xdr:to>
      <xdr:col>20</xdr:col>
      <xdr:colOff>38100</xdr:colOff>
      <xdr:row>57</xdr:row>
      <xdr:rowOff>131064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122191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89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67291</xdr:rowOff>
    </xdr:from>
    <xdr:to>
      <xdr:col>15</xdr:col>
      <xdr:colOff>50800</xdr:colOff>
      <xdr:row>58</xdr:row>
      <xdr:rowOff>13494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839941"/>
          <a:ext cx="889000" cy="1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117018</xdr:rowOff>
    </xdr:from>
    <xdr:to>
      <xdr:col>15</xdr:col>
      <xdr:colOff>101600</xdr:colOff>
      <xdr:row>57</xdr:row>
      <xdr:rowOff>47168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63695</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4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165018</xdr:rowOff>
    </xdr:from>
    <xdr:to>
      <xdr:col>10</xdr:col>
      <xdr:colOff>114300</xdr:colOff>
      <xdr:row>58</xdr:row>
      <xdr:rowOff>13494</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937668"/>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22282</xdr:rowOff>
    </xdr:from>
    <xdr:to>
      <xdr:col>10</xdr:col>
      <xdr:colOff>165100</xdr:colOff>
      <xdr:row>57</xdr:row>
      <xdr:rowOff>123882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140409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57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156775</xdr:rowOff>
    </xdr:from>
    <xdr:to>
      <xdr:col>6</xdr:col>
      <xdr:colOff>38100</xdr:colOff>
      <xdr:row>57</xdr:row>
      <xdr:rowOff>86925</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103452</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5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4013</xdr:rowOff>
    </xdr:from>
    <xdr:to>
      <xdr:col>24</xdr:col>
      <xdr:colOff>114300</xdr:colOff>
      <xdr:row>57</xdr:row>
      <xdr:rowOff>105613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77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26890</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6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7785</xdr:rowOff>
    </xdr:from>
    <xdr:to>
      <xdr:col>20</xdr:col>
      <xdr:colOff>38100</xdr:colOff>
      <xdr:row>57</xdr:row>
      <xdr:rowOff>109385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78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125912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55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16491</xdr:rowOff>
    </xdr:from>
    <xdr:to>
      <xdr:col>15</xdr:col>
      <xdr:colOff>101600</xdr:colOff>
      <xdr:row>57</xdr:row>
      <xdr:rowOff>118091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7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109218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88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134144</xdr:rowOff>
    </xdr:from>
    <xdr:to>
      <xdr:col>10</xdr:col>
      <xdr:colOff>165100</xdr:colOff>
      <xdr:row>58</xdr:row>
      <xdr:rowOff>64294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55421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9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114218</xdr:rowOff>
    </xdr:from>
    <xdr:to>
      <xdr:col>6</xdr:col>
      <xdr:colOff>38100</xdr:colOff>
      <xdr:row>58</xdr:row>
      <xdr:rowOff>44368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8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35495</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97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93637</xdr:rowOff>
    </xdr:from>
    <xdr:to>
      <xdr:col>24</xdr:col>
      <xdr:colOff>62865</xdr:colOff>
      <xdr:row>79</xdr:row>
      <xdr:rowOff>91123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95137"/>
          <a:ext cx="1270" cy="1540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94950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63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91123</xdr:rowOff>
    </xdr:from>
    <xdr:to>
      <xdr:col>24</xdr:col>
      <xdr:colOff>152400</xdr:colOff>
      <xdr:row>79</xdr:row>
      <xdr:rowOff>91123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63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40314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7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93637</xdr:rowOff>
    </xdr:from>
    <xdr:to>
      <xdr:col>24</xdr:col>
      <xdr:colOff>152400</xdr:colOff>
      <xdr:row>70</xdr:row>
      <xdr:rowOff>93637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9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125794</xdr:rowOff>
    </xdr:from>
    <xdr:to>
      <xdr:col>24</xdr:col>
      <xdr:colOff>63500</xdr:colOff>
      <xdr:row>75</xdr:row>
      <xdr:rowOff>142557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984544"/>
          <a:ext cx="8382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155319</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3014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5442</xdr:rowOff>
    </xdr:from>
    <xdr:to>
      <xdr:col>24</xdr:col>
      <xdr:colOff>114300</xdr:colOff>
      <xdr:row>76</xdr:row>
      <xdr:rowOff>107042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142557</xdr:rowOff>
    </xdr:from>
    <xdr:to>
      <xdr:col>19</xdr:col>
      <xdr:colOff>177800</xdr:colOff>
      <xdr:row>76</xdr:row>
      <xdr:rowOff>75082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001307"/>
          <a:ext cx="889000" cy="10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66839</xdr:rowOff>
    </xdr:from>
    <xdr:to>
      <xdr:col>20</xdr:col>
      <xdr:colOff>38100</xdr:colOff>
      <xdr:row>76</xdr:row>
      <xdr:rowOff>168439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159566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18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75082</xdr:rowOff>
    </xdr:from>
    <xdr:to>
      <xdr:col>15</xdr:col>
      <xdr:colOff>50800</xdr:colOff>
      <xdr:row>77</xdr:row>
      <xdr:rowOff>73292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105282"/>
          <a:ext cx="889000" cy="16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138601</xdr:rowOff>
    </xdr:from>
    <xdr:to>
      <xdr:col>15</xdr:col>
      <xdr:colOff>101600</xdr:colOff>
      <xdr:row>77</xdr:row>
      <xdr:rowOff>68751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59878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73292</xdr:rowOff>
    </xdr:from>
    <xdr:to>
      <xdr:col>10</xdr:col>
      <xdr:colOff>114300</xdr:colOff>
      <xdr:row>78</xdr:row>
      <xdr:rowOff>109810</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274942"/>
          <a:ext cx="889000" cy="20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57925</xdr:rowOff>
    </xdr:from>
    <xdr:to>
      <xdr:col>10</xdr:col>
      <xdr:colOff>165100</xdr:colOff>
      <xdr:row>77</xdr:row>
      <xdr:rowOff>159525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150652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58001</xdr:rowOff>
    </xdr:from>
    <xdr:to>
      <xdr:col>6</xdr:col>
      <xdr:colOff>38100</xdr:colOff>
      <xdr:row>78</xdr:row>
      <xdr:rowOff>159601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43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4678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2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74994</xdr:rowOff>
    </xdr:from>
    <xdr:to>
      <xdr:col>24</xdr:col>
      <xdr:colOff>114300</xdr:colOff>
      <xdr:row>76</xdr:row>
      <xdr:rowOff>5144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93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97871</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785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91757</xdr:rowOff>
    </xdr:from>
    <xdr:to>
      <xdr:col>20</xdr:col>
      <xdr:colOff>38100</xdr:colOff>
      <xdr:row>76</xdr:row>
      <xdr:rowOff>21907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95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38434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725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24282</xdr:rowOff>
    </xdr:from>
    <xdr:to>
      <xdr:col>15</xdr:col>
      <xdr:colOff>101600</xdr:colOff>
      <xdr:row>76</xdr:row>
      <xdr:rowOff>125882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05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142409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82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22492</xdr:rowOff>
    </xdr:from>
    <xdr:to>
      <xdr:col>10</xdr:col>
      <xdr:colOff>165100</xdr:colOff>
      <xdr:row>77</xdr:row>
      <xdr:rowOff>124092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22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140619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99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59010</xdr:rowOff>
    </xdr:from>
    <xdr:to>
      <xdr:col>6</xdr:col>
      <xdr:colOff>38100</xdr:colOff>
      <xdr:row>78</xdr:row>
      <xdr:rowOff>160610</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4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151737</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52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68605</xdr:rowOff>
    </xdr:from>
    <xdr:to>
      <xdr:col>24</xdr:col>
      <xdr:colOff>62865</xdr:colOff>
      <xdr:row>98</xdr:row>
      <xdr:rowOff>150352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842005"/>
          <a:ext cx="1270" cy="111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154179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5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150352</xdr:rowOff>
    </xdr:from>
    <xdr:to>
      <xdr:col>24</xdr:col>
      <xdr:colOff>152400</xdr:colOff>
      <xdr:row>98</xdr:row>
      <xdr:rowOff>150352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15282</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61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44,055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68605</xdr:rowOff>
    </xdr:from>
    <xdr:to>
      <xdr:col>24</xdr:col>
      <xdr:colOff>152400</xdr:colOff>
      <xdr:row>92</xdr:row>
      <xdr:rowOff>68605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842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38430</xdr:rowOff>
    </xdr:from>
    <xdr:to>
      <xdr:col>24</xdr:col>
      <xdr:colOff>63500</xdr:colOff>
      <xdr:row>96</xdr:row>
      <xdr:rowOff>129276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97630"/>
          <a:ext cx="838200" cy="9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94037</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10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71160</xdr:rowOff>
    </xdr:from>
    <xdr:to>
      <xdr:col>24</xdr:col>
      <xdr:colOff>114300</xdr:colOff>
      <xdr:row>96</xdr:row>
      <xdr:rowOff>1310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5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129276</xdr:rowOff>
    </xdr:from>
    <xdr:to>
      <xdr:col>19</xdr:col>
      <xdr:colOff>177800</xdr:colOff>
      <xdr:row>96</xdr:row>
      <xdr:rowOff>137094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88476"/>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43821</xdr:rowOff>
    </xdr:from>
    <xdr:to>
      <xdr:col>20</xdr:col>
      <xdr:colOff>38100</xdr:colOff>
      <xdr:row>95</xdr:row>
      <xdr:rowOff>145421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161948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137094</xdr:rowOff>
    </xdr:from>
    <xdr:to>
      <xdr:col>15</xdr:col>
      <xdr:colOff>50800</xdr:colOff>
      <xdr:row>96</xdr:row>
      <xdr:rowOff>167269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96294"/>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106914</xdr:rowOff>
    </xdr:from>
    <xdr:to>
      <xdr:col>15</xdr:col>
      <xdr:colOff>101600</xdr:colOff>
      <xdr:row>96</xdr:row>
      <xdr:rowOff>37064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39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53591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16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163978</xdr:rowOff>
    </xdr:from>
    <xdr:to>
      <xdr:col>10</xdr:col>
      <xdr:colOff>114300</xdr:colOff>
      <xdr:row>96</xdr:row>
      <xdr:rowOff>167269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451728"/>
          <a:ext cx="889000" cy="17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2307</xdr:rowOff>
    </xdr:from>
    <xdr:to>
      <xdr:col>10</xdr:col>
      <xdr:colOff>165100</xdr:colOff>
      <xdr:row>96</xdr:row>
      <xdr:rowOff>103907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6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120434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3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47661</xdr:rowOff>
    </xdr:from>
    <xdr:to>
      <xdr:col>6</xdr:col>
      <xdr:colOff>38100</xdr:colOff>
      <xdr:row>96</xdr:row>
      <xdr:rowOff>149261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0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140388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9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159080</xdr:rowOff>
    </xdr:from>
    <xdr:to>
      <xdr:col>24</xdr:col>
      <xdr:colOff>114300</xdr:colOff>
      <xdr:row>96</xdr:row>
      <xdr:rowOff>89230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4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137507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2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78476</xdr:rowOff>
    </xdr:from>
    <xdr:to>
      <xdr:col>20</xdr:col>
      <xdr:colOff>38100</xdr:colOff>
      <xdr:row>97</xdr:row>
      <xdr:rowOff>8626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3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171203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3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86294</xdr:rowOff>
    </xdr:from>
    <xdr:to>
      <xdr:col>15</xdr:col>
      <xdr:colOff>101600</xdr:colOff>
      <xdr:row>97</xdr:row>
      <xdr:rowOff>16444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7571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3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116469</xdr:rowOff>
    </xdr:from>
    <xdr:to>
      <xdr:col>10</xdr:col>
      <xdr:colOff>165100</xdr:colOff>
      <xdr:row>97</xdr:row>
      <xdr:rowOff>46619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7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37746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6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113178</xdr:rowOff>
    </xdr:from>
    <xdr:to>
      <xdr:col>6</xdr:col>
      <xdr:colOff>38100</xdr:colOff>
      <xdr:row>96</xdr:row>
      <xdr:rowOff>43328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59855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17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51918</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195418"/>
          <a:ext cx="1270" cy="1459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170045</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51918</xdr:rowOff>
    </xdr:from>
    <xdr:to>
      <xdr:col>55</xdr:col>
      <xdr:colOff>88900</xdr:colOff>
      <xdr:row>30</xdr:row>
      <xdr:rowOff>51918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77064</xdr:rowOff>
    </xdr:from>
    <xdr:to>
      <xdr:col>55</xdr:col>
      <xdr:colOff>0</xdr:colOff>
      <xdr:row>38</xdr:row>
      <xdr:rowOff>77750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592164"/>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60342</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32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37465</xdr:rowOff>
    </xdr:from>
    <xdr:to>
      <xdr:col>55</xdr:col>
      <xdr:colOff>50800</xdr:colOff>
      <xdr:row>37</xdr:row>
      <xdr:rowOff>139065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64262</xdr:rowOff>
    </xdr:from>
    <xdr:to>
      <xdr:col>50</xdr:col>
      <xdr:colOff>114300</xdr:colOff>
      <xdr:row>38</xdr:row>
      <xdr:rowOff>77064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579362"/>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10033</xdr:rowOff>
    </xdr:from>
    <xdr:to>
      <xdr:col>50</xdr:col>
      <xdr:colOff>165100</xdr:colOff>
      <xdr:row>37</xdr:row>
      <xdr:rowOff>111633</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35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128160</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12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28372</xdr:rowOff>
    </xdr:from>
    <xdr:to>
      <xdr:col>45</xdr:col>
      <xdr:colOff>177800</xdr:colOff>
      <xdr:row>38</xdr:row>
      <xdr:rowOff>64262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543472"/>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119075</xdr:rowOff>
    </xdr:from>
    <xdr:to>
      <xdr:col>46</xdr:col>
      <xdr:colOff>38100</xdr:colOff>
      <xdr:row>37</xdr:row>
      <xdr:rowOff>49225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65752</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06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28372</xdr:rowOff>
    </xdr:from>
    <xdr:to>
      <xdr:col>41</xdr:col>
      <xdr:colOff>50800</xdr:colOff>
      <xdr:row>38</xdr:row>
      <xdr:rowOff>50317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543472"/>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89586</xdr:rowOff>
    </xdr:from>
    <xdr:to>
      <xdr:col>41</xdr:col>
      <xdr:colOff>101600</xdr:colOff>
      <xdr:row>37</xdr:row>
      <xdr:rowOff>19736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36263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0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47523</xdr:rowOff>
    </xdr:from>
    <xdr:to>
      <xdr:col>36</xdr:col>
      <xdr:colOff>165100</xdr:colOff>
      <xdr:row>36</xdr:row>
      <xdr:rowOff>149123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2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165650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599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26950</xdr:rowOff>
    </xdr:from>
    <xdr:to>
      <xdr:col>55</xdr:col>
      <xdr:colOff>50800</xdr:colOff>
      <xdr:row>38</xdr:row>
      <xdr:rowOff>128550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113327</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56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26264</xdr:rowOff>
    </xdr:from>
    <xdr:to>
      <xdr:col>50</xdr:col>
      <xdr:colOff>165100</xdr:colOff>
      <xdr:row>38</xdr:row>
      <xdr:rowOff>127864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118991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34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13462</xdr:rowOff>
    </xdr:from>
    <xdr:to>
      <xdr:col>46</xdr:col>
      <xdr:colOff>38100</xdr:colOff>
      <xdr:row>38</xdr:row>
      <xdr:rowOff>115062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2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106189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2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149022</xdr:rowOff>
    </xdr:from>
    <xdr:to>
      <xdr:col>41</xdr:col>
      <xdr:colOff>101600</xdr:colOff>
      <xdr:row>38</xdr:row>
      <xdr:rowOff>79172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49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70299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585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170967</xdr:rowOff>
    </xdr:from>
    <xdr:to>
      <xdr:col>36</xdr:col>
      <xdr:colOff>165100</xdr:colOff>
      <xdr:row>38</xdr:row>
      <xdr:rowOff>101117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1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92244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0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136637</xdr:rowOff>
    </xdr:from>
    <xdr:to>
      <xdr:col>54</xdr:col>
      <xdr:colOff>189865</xdr:colOff>
      <xdr:row>58</xdr:row>
      <xdr:rowOff>131790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80587"/>
          <a:ext cx="1270" cy="119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135617</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131790</xdr:rowOff>
    </xdr:from>
    <xdr:to>
      <xdr:col>55</xdr:col>
      <xdr:colOff>88900</xdr:colOff>
      <xdr:row>58</xdr:row>
      <xdr:rowOff>131790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83314</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65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136637</xdr:rowOff>
    </xdr:from>
    <xdr:to>
      <xdr:col>55</xdr:col>
      <xdr:colOff>88900</xdr:colOff>
      <xdr:row>51</xdr:row>
      <xdr:rowOff>136637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8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83282</xdr:rowOff>
    </xdr:from>
    <xdr:to>
      <xdr:col>55</xdr:col>
      <xdr:colOff>0</xdr:colOff>
      <xdr:row>58</xdr:row>
      <xdr:rowOff>84470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10027382"/>
          <a:ext cx="8382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53712</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54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30835</xdr:rowOff>
    </xdr:from>
    <xdr:to>
      <xdr:col>55</xdr:col>
      <xdr:colOff>50800</xdr:colOff>
      <xdr:row>57</xdr:row>
      <xdr:rowOff>132435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83282</xdr:rowOff>
    </xdr:from>
    <xdr:to>
      <xdr:col>50</xdr:col>
      <xdr:colOff>114300</xdr:colOff>
      <xdr:row>58</xdr:row>
      <xdr:rowOff>84196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02738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18948</xdr:rowOff>
    </xdr:from>
    <xdr:to>
      <xdr:col>50</xdr:col>
      <xdr:colOff>165100</xdr:colOff>
      <xdr:row>57</xdr:row>
      <xdr:rowOff>120548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137075</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84196</xdr:rowOff>
    </xdr:from>
    <xdr:to>
      <xdr:col>45</xdr:col>
      <xdr:colOff>177800</xdr:colOff>
      <xdr:row>58</xdr:row>
      <xdr:rowOff>94940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10028296"/>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159812</xdr:rowOff>
    </xdr:from>
    <xdr:to>
      <xdr:col>46</xdr:col>
      <xdr:colOff>38100</xdr:colOff>
      <xdr:row>57</xdr:row>
      <xdr:rowOff>89962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106489</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91739</xdr:rowOff>
    </xdr:from>
    <xdr:to>
      <xdr:col>41</xdr:col>
      <xdr:colOff>50800</xdr:colOff>
      <xdr:row>58</xdr:row>
      <xdr:rowOff>94940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1003583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21143</xdr:rowOff>
    </xdr:from>
    <xdr:to>
      <xdr:col>41</xdr:col>
      <xdr:colOff>101600</xdr:colOff>
      <xdr:row>57</xdr:row>
      <xdr:rowOff>122743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139270</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41397</xdr:rowOff>
    </xdr:from>
    <xdr:to>
      <xdr:col>36</xdr:col>
      <xdr:colOff>165100</xdr:colOff>
      <xdr:row>57</xdr:row>
      <xdr:rowOff>142997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159524</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33670</xdr:rowOff>
    </xdr:from>
    <xdr:to>
      <xdr:col>55</xdr:col>
      <xdr:colOff>50800</xdr:colOff>
      <xdr:row>58</xdr:row>
      <xdr:rowOff>135270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7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120047</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9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32482</xdr:rowOff>
    </xdr:from>
    <xdr:to>
      <xdr:col>50</xdr:col>
      <xdr:colOff>165100</xdr:colOff>
      <xdr:row>58</xdr:row>
      <xdr:rowOff>134082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7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125209</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06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33396</xdr:rowOff>
    </xdr:from>
    <xdr:to>
      <xdr:col>46</xdr:col>
      <xdr:colOff>38100</xdr:colOff>
      <xdr:row>58</xdr:row>
      <xdr:rowOff>134996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7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126123</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1007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44140</xdr:rowOff>
    </xdr:from>
    <xdr:to>
      <xdr:col>41</xdr:col>
      <xdr:colOff>101600</xdr:colOff>
      <xdr:row>58</xdr:row>
      <xdr:rowOff>145740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136867</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2017" y="10080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40939</xdr:rowOff>
    </xdr:from>
    <xdr:to>
      <xdr:col>36</xdr:col>
      <xdr:colOff>165100</xdr:colOff>
      <xdr:row>58</xdr:row>
      <xdr:rowOff>142539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8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133666</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07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28696</xdr:rowOff>
    </xdr:from>
    <xdr:to>
      <xdr:col>54</xdr:col>
      <xdr:colOff>189865</xdr:colOff>
      <xdr:row>79</xdr:row>
      <xdr:rowOff>29763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01646"/>
          <a:ext cx="1270" cy="1372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33590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29763</xdr:rowOff>
    </xdr:from>
    <xdr:to>
      <xdr:col>55</xdr:col>
      <xdr:colOff>88900</xdr:colOff>
      <xdr:row>79</xdr:row>
      <xdr:rowOff>29763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7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146823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7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28696</xdr:rowOff>
    </xdr:from>
    <xdr:to>
      <xdr:col>55</xdr:col>
      <xdr:colOff>88900</xdr:colOff>
      <xdr:row>71</xdr:row>
      <xdr:rowOff>28696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0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167970</xdr:rowOff>
    </xdr:from>
    <xdr:to>
      <xdr:col>55</xdr:col>
      <xdr:colOff>0</xdr:colOff>
      <xdr:row>79</xdr:row>
      <xdr:rowOff>502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541070"/>
          <a:ext cx="838200" cy="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29100</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23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6223</xdr:rowOff>
    </xdr:from>
    <xdr:to>
      <xdr:col>55</xdr:col>
      <xdr:colOff>50800</xdr:colOff>
      <xdr:row>78</xdr:row>
      <xdr:rowOff>107823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146405</xdr:rowOff>
    </xdr:from>
    <xdr:to>
      <xdr:col>50</xdr:col>
      <xdr:colOff>114300</xdr:colOff>
      <xdr:row>78</xdr:row>
      <xdr:rowOff>167970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519505"/>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162280</xdr:rowOff>
    </xdr:from>
    <xdr:to>
      <xdr:col>50</xdr:col>
      <xdr:colOff>165100</xdr:colOff>
      <xdr:row>78</xdr:row>
      <xdr:rowOff>92430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108957</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313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146405</xdr:rowOff>
    </xdr:from>
    <xdr:to>
      <xdr:col>45</xdr:col>
      <xdr:colOff>177800</xdr:colOff>
      <xdr:row>78</xdr:row>
      <xdr:rowOff>166388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519505"/>
          <a:ext cx="889000" cy="1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125171</xdr:rowOff>
    </xdr:from>
    <xdr:to>
      <xdr:col>46</xdr:col>
      <xdr:colOff>38100</xdr:colOff>
      <xdr:row>78</xdr:row>
      <xdr:rowOff>55321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71848</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166388</xdr:rowOff>
    </xdr:from>
    <xdr:to>
      <xdr:col>41</xdr:col>
      <xdr:colOff>50800</xdr:colOff>
      <xdr:row>78</xdr:row>
      <xdr:rowOff>166618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539488"/>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142945</xdr:rowOff>
    </xdr:from>
    <xdr:to>
      <xdr:col>41</xdr:col>
      <xdr:colOff>101600</xdr:colOff>
      <xdr:row>78</xdr:row>
      <xdr:rowOff>73095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89622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147422</xdr:rowOff>
    </xdr:from>
    <xdr:to>
      <xdr:col>36</xdr:col>
      <xdr:colOff>165100</xdr:colOff>
      <xdr:row>78</xdr:row>
      <xdr:rowOff>77572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94099</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121152</xdr:rowOff>
    </xdr:from>
    <xdr:to>
      <xdr:col>55</xdr:col>
      <xdr:colOff>50800</xdr:colOff>
      <xdr:row>79</xdr:row>
      <xdr:rowOff>51302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36079</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0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117170</xdr:rowOff>
    </xdr:from>
    <xdr:to>
      <xdr:col>50</xdr:col>
      <xdr:colOff>165100</xdr:colOff>
      <xdr:row>79</xdr:row>
      <xdr:rowOff>47320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38447</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58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95605</xdr:rowOff>
    </xdr:from>
    <xdr:to>
      <xdr:col>46</xdr:col>
      <xdr:colOff>38100</xdr:colOff>
      <xdr:row>79</xdr:row>
      <xdr:rowOff>25755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6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16882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5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115588</xdr:rowOff>
    </xdr:from>
    <xdr:to>
      <xdr:col>41</xdr:col>
      <xdr:colOff>101600</xdr:colOff>
      <xdr:row>79</xdr:row>
      <xdr:rowOff>45738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8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36865</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581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115818</xdr:rowOff>
    </xdr:from>
    <xdr:to>
      <xdr:col>36</xdr:col>
      <xdr:colOff>165100</xdr:colOff>
      <xdr:row>79</xdr:row>
      <xdr:rowOff>45968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8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37095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58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149282</xdr:rowOff>
    </xdr:from>
    <xdr:to>
      <xdr:col>54</xdr:col>
      <xdr:colOff>189865</xdr:colOff>
      <xdr:row>98</xdr:row>
      <xdr:rowOff>134728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79782"/>
          <a:ext cx="1270" cy="13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138555</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134728</xdr:rowOff>
    </xdr:from>
    <xdr:to>
      <xdr:col>55</xdr:col>
      <xdr:colOff>88900</xdr:colOff>
      <xdr:row>98</xdr:row>
      <xdr:rowOff>134728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3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95959</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149282</xdr:rowOff>
    </xdr:from>
    <xdr:to>
      <xdr:col>55</xdr:col>
      <xdr:colOff>88900</xdr:colOff>
      <xdr:row>90</xdr:row>
      <xdr:rowOff>149282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79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66777</xdr:rowOff>
    </xdr:from>
    <xdr:to>
      <xdr:col>55</xdr:col>
      <xdr:colOff>0</xdr:colOff>
      <xdr:row>98</xdr:row>
      <xdr:rowOff>98724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868877"/>
          <a:ext cx="838200" cy="3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122045</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409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99168</xdr:rowOff>
    </xdr:from>
    <xdr:to>
      <xdr:col>55</xdr:col>
      <xdr:colOff>50800</xdr:colOff>
      <xdr:row>97</xdr:row>
      <xdr:rowOff>29318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66777</xdr:rowOff>
    </xdr:from>
    <xdr:to>
      <xdr:col>50</xdr:col>
      <xdr:colOff>114300</xdr:colOff>
      <xdr:row>98</xdr:row>
      <xdr:rowOff>111106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868877"/>
          <a:ext cx="889000" cy="4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115494</xdr:rowOff>
    </xdr:from>
    <xdr:to>
      <xdr:col>50</xdr:col>
      <xdr:colOff>165100</xdr:colOff>
      <xdr:row>97</xdr:row>
      <xdr:rowOff>45644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62171</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94799</xdr:rowOff>
    </xdr:from>
    <xdr:to>
      <xdr:col>45</xdr:col>
      <xdr:colOff>177800</xdr:colOff>
      <xdr:row>98</xdr:row>
      <xdr:rowOff>111106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896899"/>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116866</xdr:rowOff>
    </xdr:from>
    <xdr:to>
      <xdr:col>46</xdr:col>
      <xdr:colOff>38100</xdr:colOff>
      <xdr:row>97</xdr:row>
      <xdr:rowOff>47016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94742</xdr:rowOff>
    </xdr:from>
    <xdr:to>
      <xdr:col>41</xdr:col>
      <xdr:colOff>50800</xdr:colOff>
      <xdr:row>98</xdr:row>
      <xdr:rowOff>94799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896842"/>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98082</xdr:rowOff>
    </xdr:from>
    <xdr:to>
      <xdr:col>41</xdr:col>
      <xdr:colOff>101600</xdr:colOff>
      <xdr:row>97</xdr:row>
      <xdr:rowOff>28232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44759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43904</xdr:rowOff>
    </xdr:from>
    <xdr:to>
      <xdr:col>36</xdr:col>
      <xdr:colOff>165100</xdr:colOff>
      <xdr:row>96</xdr:row>
      <xdr:rowOff>145504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162031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47924</xdr:rowOff>
    </xdr:from>
    <xdr:to>
      <xdr:col>55</xdr:col>
      <xdr:colOff>50800</xdr:colOff>
      <xdr:row>98</xdr:row>
      <xdr:rowOff>149524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8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134301</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76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15977</xdr:rowOff>
    </xdr:from>
    <xdr:to>
      <xdr:col>50</xdr:col>
      <xdr:colOff>165100</xdr:colOff>
      <xdr:row>98</xdr:row>
      <xdr:rowOff>117577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81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108704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91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60306</xdr:rowOff>
    </xdr:from>
    <xdr:to>
      <xdr:col>46</xdr:col>
      <xdr:colOff>38100</xdr:colOff>
      <xdr:row>98</xdr:row>
      <xdr:rowOff>161906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8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153033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95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43999</xdr:rowOff>
    </xdr:from>
    <xdr:to>
      <xdr:col>41</xdr:col>
      <xdr:colOff>101600</xdr:colOff>
      <xdr:row>98</xdr:row>
      <xdr:rowOff>145599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84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136726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93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43942</xdr:rowOff>
    </xdr:from>
    <xdr:to>
      <xdr:col>36</xdr:col>
      <xdr:colOff>165100</xdr:colOff>
      <xdr:row>98</xdr:row>
      <xdr:rowOff>145542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84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136669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93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48514</xdr:rowOff>
    </xdr:from>
    <xdr:to>
      <xdr:col>85</xdr:col>
      <xdr:colOff>126364</xdr:colOff>
      <xdr:row>39</xdr:row>
      <xdr:rowOff>79502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63464"/>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83329</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6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79502</xdr:rowOff>
    </xdr:from>
    <xdr:to>
      <xdr:col>86</xdr:col>
      <xdr:colOff>25400</xdr:colOff>
      <xdr:row>39</xdr:row>
      <xdr:rowOff>79502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66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166641</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13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48514</xdr:rowOff>
    </xdr:from>
    <xdr:to>
      <xdr:col>86</xdr:col>
      <xdr:colOff>25400</xdr:colOff>
      <xdr:row>31</xdr:row>
      <xdr:rowOff>48514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6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129286</xdr:rowOff>
    </xdr:from>
    <xdr:to>
      <xdr:col>85</xdr:col>
      <xdr:colOff>127000</xdr:colOff>
      <xdr:row>39</xdr:row>
      <xdr:rowOff>19431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644386"/>
          <a:ext cx="838200" cy="6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133748</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3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110871</xdr:rowOff>
    </xdr:from>
    <xdr:to>
      <xdr:col>85</xdr:col>
      <xdr:colOff>177800</xdr:colOff>
      <xdr:row>37</xdr:row>
      <xdr:rowOff>41021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19431</xdr:rowOff>
    </xdr:from>
    <xdr:to>
      <xdr:col>81</xdr:col>
      <xdr:colOff>50800</xdr:colOff>
      <xdr:row>39</xdr:row>
      <xdr:rowOff>45339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705981"/>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101600</xdr:rowOff>
    </xdr:from>
    <xdr:to>
      <xdr:col>81</xdr:col>
      <xdr:colOff>101600</xdr:colOff>
      <xdr:row>37</xdr:row>
      <xdr:rowOff>31750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48277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4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85598</xdr:rowOff>
    </xdr:from>
    <xdr:to>
      <xdr:col>76</xdr:col>
      <xdr:colOff>114300</xdr:colOff>
      <xdr:row>39</xdr:row>
      <xdr:rowOff>45339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600698"/>
          <a:ext cx="889000" cy="13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160401</xdr:rowOff>
    </xdr:from>
    <xdr:to>
      <xdr:col>76</xdr:col>
      <xdr:colOff>165100</xdr:colOff>
      <xdr:row>36</xdr:row>
      <xdr:rowOff>90551</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107078</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85598</xdr:rowOff>
    </xdr:from>
    <xdr:to>
      <xdr:col>71</xdr:col>
      <xdr:colOff>177800</xdr:colOff>
      <xdr:row>38</xdr:row>
      <xdr:rowOff>139192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600698"/>
          <a:ext cx="889000" cy="5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26289</xdr:rowOff>
    </xdr:from>
    <xdr:to>
      <xdr:col>72</xdr:col>
      <xdr:colOff>38100</xdr:colOff>
      <xdr:row>36</xdr:row>
      <xdr:rowOff>127889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144416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82169</xdr:rowOff>
    </xdr:from>
    <xdr:to>
      <xdr:col>67</xdr:col>
      <xdr:colOff>101600</xdr:colOff>
      <xdr:row>37</xdr:row>
      <xdr:rowOff>12319</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28846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78486</xdr:rowOff>
    </xdr:from>
    <xdr:to>
      <xdr:col>85</xdr:col>
      <xdr:colOff>177800</xdr:colOff>
      <xdr:row>39</xdr:row>
      <xdr:rowOff>8636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59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164863</xdr:rowOff>
    </xdr:from>
    <xdr:ext cx="469744"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5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140081</xdr:rowOff>
    </xdr:from>
    <xdr:to>
      <xdr:col>81</xdr:col>
      <xdr:colOff>101600</xdr:colOff>
      <xdr:row>39</xdr:row>
      <xdr:rowOff>70231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6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61358</xdr:rowOff>
    </xdr:from>
    <xdr:ext cx="469744"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46428" y="6747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165989</xdr:rowOff>
    </xdr:from>
    <xdr:to>
      <xdr:col>76</xdr:col>
      <xdr:colOff>165100</xdr:colOff>
      <xdr:row>39</xdr:row>
      <xdr:rowOff>96139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68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87266</xdr:rowOff>
    </xdr:from>
    <xdr:ext cx="469744"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57428" y="677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34798</xdr:rowOff>
    </xdr:from>
    <xdr:to>
      <xdr:col>72</xdr:col>
      <xdr:colOff>38100</xdr:colOff>
      <xdr:row>38</xdr:row>
      <xdr:rowOff>136398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54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127525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64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88392</xdr:rowOff>
    </xdr:from>
    <xdr:to>
      <xdr:col>67</xdr:col>
      <xdr:colOff>101600</xdr:colOff>
      <xdr:row>39</xdr:row>
      <xdr:rowOff>18542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6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9669</xdr:rowOff>
    </xdr:from>
    <xdr:ext cx="469744"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79428" y="669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83921</xdr:rowOff>
    </xdr:from>
    <xdr:to>
      <xdr:col>85</xdr:col>
      <xdr:colOff>126364</xdr:colOff>
      <xdr:row>58</xdr:row>
      <xdr:rowOff>61747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27871"/>
          <a:ext cx="1269" cy="1177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65574</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61747</xdr:rowOff>
    </xdr:from>
    <xdr:to>
      <xdr:col>86</xdr:col>
      <xdr:colOff>25400</xdr:colOff>
      <xdr:row>58</xdr:row>
      <xdr:rowOff>61747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00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30598</xdr:rowOff>
    </xdr:from>
    <xdr:ext cx="534377"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83921</xdr:rowOff>
    </xdr:from>
    <xdr:to>
      <xdr:col>86</xdr:col>
      <xdr:colOff>25400</xdr:colOff>
      <xdr:row>51</xdr:row>
      <xdr:rowOff>83921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105547</xdr:rowOff>
    </xdr:from>
    <xdr:to>
      <xdr:col>85</xdr:col>
      <xdr:colOff>127000</xdr:colOff>
      <xdr:row>57</xdr:row>
      <xdr:rowOff>47231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706747"/>
          <a:ext cx="838200" cy="11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158069</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416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135192</xdr:rowOff>
    </xdr:from>
    <xdr:to>
      <xdr:col>85</xdr:col>
      <xdr:colOff>177800</xdr:colOff>
      <xdr:row>56</xdr:row>
      <xdr:rowOff>65342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47231</xdr:rowOff>
    </xdr:from>
    <xdr:to>
      <xdr:col>81</xdr:col>
      <xdr:colOff>50800</xdr:colOff>
      <xdr:row>57</xdr:row>
      <xdr:rowOff>74298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819881"/>
          <a:ext cx="889000" cy="2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5507</xdr:rowOff>
    </xdr:from>
    <xdr:to>
      <xdr:col>81</xdr:col>
      <xdr:colOff>101600</xdr:colOff>
      <xdr:row>56</xdr:row>
      <xdr:rowOff>107107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123634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52306</xdr:rowOff>
    </xdr:from>
    <xdr:to>
      <xdr:col>76</xdr:col>
      <xdr:colOff>114300</xdr:colOff>
      <xdr:row>57</xdr:row>
      <xdr:rowOff>74298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824956"/>
          <a:ext cx="889000" cy="2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19245</xdr:rowOff>
    </xdr:from>
    <xdr:to>
      <xdr:col>76</xdr:col>
      <xdr:colOff>165100</xdr:colOff>
      <xdr:row>56</xdr:row>
      <xdr:rowOff>120845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137372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39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52306</xdr:rowOff>
    </xdr:from>
    <xdr:to>
      <xdr:col>71</xdr:col>
      <xdr:colOff>177800</xdr:colOff>
      <xdr:row>57</xdr:row>
      <xdr:rowOff>109205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824956"/>
          <a:ext cx="889000" cy="5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30035</xdr:rowOff>
    </xdr:from>
    <xdr:to>
      <xdr:col>72</xdr:col>
      <xdr:colOff>38100</xdr:colOff>
      <xdr:row>56</xdr:row>
      <xdr:rowOff>131635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6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148162</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40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86020</xdr:rowOff>
    </xdr:from>
    <xdr:to>
      <xdr:col>67</xdr:col>
      <xdr:colOff>101600</xdr:colOff>
      <xdr:row>57</xdr:row>
      <xdr:rowOff>16170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6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32697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46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54747</xdr:rowOff>
    </xdr:from>
    <xdr:to>
      <xdr:col>85</xdr:col>
      <xdr:colOff>177800</xdr:colOff>
      <xdr:row>56</xdr:row>
      <xdr:rowOff>156347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65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33174</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63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167881</xdr:rowOff>
    </xdr:from>
    <xdr:to>
      <xdr:col>81</xdr:col>
      <xdr:colOff>101600</xdr:colOff>
      <xdr:row>57</xdr:row>
      <xdr:rowOff>98031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6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89158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86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23498</xdr:rowOff>
    </xdr:from>
    <xdr:to>
      <xdr:col>76</xdr:col>
      <xdr:colOff>165100</xdr:colOff>
      <xdr:row>57</xdr:row>
      <xdr:rowOff>125098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9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116225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88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1506</xdr:rowOff>
    </xdr:from>
    <xdr:to>
      <xdr:col>72</xdr:col>
      <xdr:colOff>38100</xdr:colOff>
      <xdr:row>57</xdr:row>
      <xdr:rowOff>103106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77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94233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86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58405</xdr:rowOff>
    </xdr:from>
    <xdr:to>
      <xdr:col>67</xdr:col>
      <xdr:colOff>101600</xdr:colOff>
      <xdr:row>57</xdr:row>
      <xdr:rowOff>160005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3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151132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92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146101</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47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92778</xdr:rowOff>
    </xdr:from>
    <xdr:ext cx="469744"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2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146101</xdr:rowOff>
    </xdr:from>
    <xdr:to>
      <xdr:col>86</xdr:col>
      <xdr:colOff>25400</xdr:colOff>
      <xdr:row>70</xdr:row>
      <xdr:rowOff>146101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47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102667</xdr:rowOff>
    </xdr:from>
    <xdr:to>
      <xdr:col>85</xdr:col>
      <xdr:colOff>127000</xdr:colOff>
      <xdr:row>78</xdr:row>
      <xdr:rowOff>137413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475767"/>
          <a:ext cx="838200" cy="3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162526</xdr:rowOff>
    </xdr:from>
    <xdr:ext cx="378565"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92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139649</xdr:rowOff>
    </xdr:from>
    <xdr:to>
      <xdr:col>85</xdr:col>
      <xdr:colOff>177800</xdr:colOff>
      <xdr:row>78</xdr:row>
      <xdr:rowOff>69799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52832</xdr:rowOff>
    </xdr:from>
    <xdr:to>
      <xdr:col>81</xdr:col>
      <xdr:colOff>50800</xdr:colOff>
      <xdr:row>78</xdr:row>
      <xdr:rowOff>102667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254482"/>
          <a:ext cx="889000" cy="22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40894</xdr:rowOff>
    </xdr:from>
    <xdr:to>
      <xdr:col>81</xdr:col>
      <xdr:colOff>101600</xdr:colOff>
      <xdr:row>78</xdr:row>
      <xdr:rowOff>142494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41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159021</xdr:rowOff>
    </xdr:from>
    <xdr:ext cx="378565"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2017" y="13189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161646</xdr:rowOff>
    </xdr:from>
    <xdr:to>
      <xdr:col>76</xdr:col>
      <xdr:colOff>114300</xdr:colOff>
      <xdr:row>77</xdr:row>
      <xdr:rowOff>52832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191846"/>
          <a:ext cx="8890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120904</xdr:rowOff>
    </xdr:from>
    <xdr:to>
      <xdr:col>76</xdr:col>
      <xdr:colOff>165100</xdr:colOff>
      <xdr:row>78</xdr:row>
      <xdr:rowOff>51054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42181</xdr:rowOff>
    </xdr:from>
    <xdr:ext cx="378565"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3017" y="1341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154787</xdr:rowOff>
    </xdr:from>
    <xdr:to>
      <xdr:col>71</xdr:col>
      <xdr:colOff>177800</xdr:colOff>
      <xdr:row>76</xdr:row>
      <xdr:rowOff>161646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18498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112218</xdr:rowOff>
    </xdr:from>
    <xdr:to>
      <xdr:col>72</xdr:col>
      <xdr:colOff>38100</xdr:colOff>
      <xdr:row>78</xdr:row>
      <xdr:rowOff>42368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33495</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4017" y="13406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61925</xdr:rowOff>
    </xdr:from>
    <xdr:to>
      <xdr:col>67</xdr:col>
      <xdr:colOff>101600</xdr:colOff>
      <xdr:row>77</xdr:row>
      <xdr:rowOff>163525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154652</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5017" y="13356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86613</xdr:rowOff>
    </xdr:from>
    <xdr:to>
      <xdr:col>85</xdr:col>
      <xdr:colOff>177800</xdr:colOff>
      <xdr:row>79</xdr:row>
      <xdr:rowOff>16763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5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1540</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746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51867</xdr:rowOff>
    </xdr:from>
    <xdr:to>
      <xdr:col>81</xdr:col>
      <xdr:colOff>101600</xdr:colOff>
      <xdr:row>78</xdr:row>
      <xdr:rowOff>153467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144594</xdr:rowOff>
    </xdr:from>
    <xdr:ext cx="313932"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24333" y="135176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2032</xdr:rowOff>
    </xdr:from>
    <xdr:to>
      <xdr:col>76</xdr:col>
      <xdr:colOff>165100</xdr:colOff>
      <xdr:row>77</xdr:row>
      <xdr:rowOff>103632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20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120159</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2978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110846</xdr:rowOff>
    </xdr:from>
    <xdr:to>
      <xdr:col>72</xdr:col>
      <xdr:colOff>38100</xdr:colOff>
      <xdr:row>77</xdr:row>
      <xdr:rowOff>40996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14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75</xdr:row>
      <xdr:rowOff>57523</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4017" y="12916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103987</xdr:rowOff>
    </xdr:from>
    <xdr:to>
      <xdr:col>67</xdr:col>
      <xdr:colOff>101600</xdr:colOff>
      <xdr:row>77</xdr:row>
      <xdr:rowOff>34137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1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75</xdr:row>
      <xdr:rowOff>50664</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17" y="12909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143244</xdr:rowOff>
    </xdr:from>
    <xdr:to>
      <xdr:col>85</xdr:col>
      <xdr:colOff>126364</xdr:colOff>
      <xdr:row>97</xdr:row>
      <xdr:rowOff>126136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745194"/>
          <a:ext cx="1269" cy="10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129963</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7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126136</xdr:rowOff>
    </xdr:from>
    <xdr:to>
      <xdr:col>86</xdr:col>
      <xdr:colOff>25400</xdr:colOff>
      <xdr:row>97</xdr:row>
      <xdr:rowOff>126136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75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89921</xdr:rowOff>
    </xdr:from>
    <xdr:ext cx="534377"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52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143244</xdr:rowOff>
    </xdr:from>
    <xdr:to>
      <xdr:col>86</xdr:col>
      <xdr:colOff>25400</xdr:colOff>
      <xdr:row>91</xdr:row>
      <xdr:rowOff>143244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74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157531</xdr:rowOff>
    </xdr:from>
    <xdr:to>
      <xdr:col>85</xdr:col>
      <xdr:colOff>127000</xdr:colOff>
      <xdr:row>96</xdr:row>
      <xdr:rowOff>34373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445281"/>
          <a:ext cx="838200" cy="4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104157</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20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81280</xdr:rowOff>
    </xdr:from>
    <xdr:to>
      <xdr:col>85</xdr:col>
      <xdr:colOff>177800</xdr:colOff>
      <xdr:row>96</xdr:row>
      <xdr:rowOff>11430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6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157531</xdr:rowOff>
    </xdr:from>
    <xdr:to>
      <xdr:col>81</xdr:col>
      <xdr:colOff>50800</xdr:colOff>
      <xdr:row>95</xdr:row>
      <xdr:rowOff>171095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445281"/>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72155</xdr:rowOff>
    </xdr:from>
    <xdr:to>
      <xdr:col>81</xdr:col>
      <xdr:colOff>101600</xdr:colOff>
      <xdr:row>96</xdr:row>
      <xdr:rowOff>2305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18832</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13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70416</xdr:rowOff>
    </xdr:from>
    <xdr:to>
      <xdr:col>76</xdr:col>
      <xdr:colOff>114300</xdr:colOff>
      <xdr:row>95</xdr:row>
      <xdr:rowOff>171095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358166"/>
          <a:ext cx="889000" cy="10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40532</xdr:rowOff>
    </xdr:from>
    <xdr:to>
      <xdr:col>76</xdr:col>
      <xdr:colOff>165100</xdr:colOff>
      <xdr:row>95</xdr:row>
      <xdr:rowOff>142132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158659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1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64</xdr:rowOff>
    </xdr:from>
    <xdr:to>
      <xdr:col>71</xdr:col>
      <xdr:colOff>177800</xdr:colOff>
      <xdr:row>95</xdr:row>
      <xdr:rowOff>70416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116364"/>
          <a:ext cx="889000" cy="24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5784</xdr:rowOff>
    </xdr:from>
    <xdr:to>
      <xdr:col>72</xdr:col>
      <xdr:colOff>38100</xdr:colOff>
      <xdr:row>95</xdr:row>
      <xdr:rowOff>107384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123911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7308</xdr:rowOff>
    </xdr:from>
    <xdr:to>
      <xdr:col>67</xdr:col>
      <xdr:colOff>101600</xdr:colOff>
      <xdr:row>95</xdr:row>
      <xdr:rowOff>108908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100035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3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155023</xdr:rowOff>
    </xdr:from>
    <xdr:to>
      <xdr:col>85</xdr:col>
      <xdr:colOff>177800</xdr:colOff>
      <xdr:row>96</xdr:row>
      <xdr:rowOff>85173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44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133450</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42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106731</xdr:rowOff>
    </xdr:from>
    <xdr:to>
      <xdr:col>81</xdr:col>
      <xdr:colOff>101600</xdr:colOff>
      <xdr:row>96</xdr:row>
      <xdr:rowOff>36881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39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28008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48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120295</xdr:rowOff>
    </xdr:from>
    <xdr:to>
      <xdr:col>76</xdr:col>
      <xdr:colOff>165100</xdr:colOff>
      <xdr:row>96</xdr:row>
      <xdr:rowOff>50445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40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41572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19616</xdr:rowOff>
    </xdr:from>
    <xdr:to>
      <xdr:col>72</xdr:col>
      <xdr:colOff>38100</xdr:colOff>
      <xdr:row>95</xdr:row>
      <xdr:rowOff>121216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30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112343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40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120714</xdr:rowOff>
    </xdr:from>
    <xdr:to>
      <xdr:col>67</xdr:col>
      <xdr:colOff>101600</xdr:colOff>
      <xdr:row>94</xdr:row>
      <xdr:rowOff>50864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06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67391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584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95352</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753202"/>
          <a:ext cx="1269" cy="901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150436</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655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42029</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52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33</xdr:row>
      <xdr:rowOff>95352</xdr:rowOff>
    </xdr:from>
    <xdr:to>
      <xdr:col>116</xdr:col>
      <xdr:colOff>152400</xdr:colOff>
      <xdr:row>33</xdr:row>
      <xdr:rowOff>95352</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75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63805</xdr:rowOff>
    </xdr:from>
    <xdr:to>
      <xdr:col>116</xdr:col>
      <xdr:colOff>63500</xdr:colOff>
      <xdr:row>36</xdr:row>
      <xdr:rowOff>64262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236005"/>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23436</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3853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45009</xdr:rowOff>
    </xdr:from>
    <xdr:to>
      <xdr:col>116</xdr:col>
      <xdr:colOff>114300</xdr:colOff>
      <xdr:row>38</xdr:row>
      <xdr:rowOff>146609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6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63348</xdr:rowOff>
    </xdr:from>
    <xdr:to>
      <xdr:col>111</xdr:col>
      <xdr:colOff>177800</xdr:colOff>
      <xdr:row>36</xdr:row>
      <xdr:rowOff>63805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23554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xdr:rowOff>
    </xdr:from>
    <xdr:to>
      <xdr:col>112</xdr:col>
      <xdr:colOff>38100</xdr:colOff>
      <xdr:row>38</xdr:row>
      <xdr:rowOff>104089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95216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610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3912</xdr:rowOff>
    </xdr:from>
    <xdr:to>
      <xdr:col>107</xdr:col>
      <xdr:colOff>50800</xdr:colOff>
      <xdr:row>36</xdr:row>
      <xdr:rowOff>63348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5318862"/>
          <a:ext cx="889000" cy="91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135534</xdr:rowOff>
    </xdr:from>
    <xdr:to>
      <xdr:col>107</xdr:col>
      <xdr:colOff>101600</xdr:colOff>
      <xdr:row>38</xdr:row>
      <xdr:rowOff>65684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56811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71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3912</xdr:rowOff>
    </xdr:from>
    <xdr:to>
      <xdr:col>102</xdr:col>
      <xdr:colOff>114300</xdr:colOff>
      <xdr:row>36</xdr:row>
      <xdr:rowOff>29972</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18656300" y="5318862"/>
          <a:ext cx="889000" cy="88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94386</xdr:rowOff>
    </xdr:from>
    <xdr:to>
      <xdr:col>102</xdr:col>
      <xdr:colOff>165100</xdr:colOff>
      <xdr:row>38</xdr:row>
      <xdr:rowOff>24536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15663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530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41351</xdr:rowOff>
    </xdr:from>
    <xdr:to>
      <xdr:col>98</xdr:col>
      <xdr:colOff>38100</xdr:colOff>
      <xdr:row>37</xdr:row>
      <xdr:rowOff>142951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3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134078</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77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13462</xdr:rowOff>
    </xdr:from>
    <xdr:to>
      <xdr:col>116</xdr:col>
      <xdr:colOff>114300</xdr:colOff>
      <xdr:row>36</xdr:row>
      <xdr:rowOff>115062</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1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36339</xdr:rowOff>
    </xdr:from>
    <xdr:ext cx="378565"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037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13005</xdr:rowOff>
    </xdr:from>
    <xdr:to>
      <xdr:col>112</xdr:col>
      <xdr:colOff>38100</xdr:colOff>
      <xdr:row>36</xdr:row>
      <xdr:rowOff>114605</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1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131132</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4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12548</xdr:rowOff>
    </xdr:from>
    <xdr:to>
      <xdr:col>107</xdr:col>
      <xdr:colOff>101600</xdr:colOff>
      <xdr:row>36</xdr:row>
      <xdr:rowOff>114148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18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130675</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5959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124562</xdr:rowOff>
    </xdr:from>
    <xdr:to>
      <xdr:col>102</xdr:col>
      <xdr:colOff>165100</xdr:colOff>
      <xdr:row>31</xdr:row>
      <xdr:rowOff>54712</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526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71239</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10428" y="504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150622</xdr:rowOff>
    </xdr:from>
    <xdr:to>
      <xdr:col>98</xdr:col>
      <xdr:colOff>38100</xdr:colOff>
      <xdr:row>36</xdr:row>
      <xdr:rowOff>80772</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1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97299</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7017" y="5926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性質別と連動して普通建設事業費の多い土木費が類似団体平均に比べて低く、民生費が依然右肩上がりを続けている。衛生費、労働費、農林水産業費、商工費、消防費、教育費も類似団体平均よりも低い。</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実質収支比率の分子である実質収支額は、前年度に比べ約</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億円</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の約</a:t>
          </a:r>
          <a:r>
            <a:rPr kumimoji="1" lang="en-US" altLang="ja-JP" sz="1100">
              <a:solidFill>
                <a:sysClr val="windowText" lastClr="000000"/>
              </a:solidFill>
              <a:effectLst/>
              <a:latin typeface="+mn-lt"/>
              <a:ea typeface="+mn-ea"/>
              <a:cs typeface="+mn-cs"/>
            </a:rPr>
            <a:t>5.6</a:t>
          </a:r>
          <a:r>
            <a:rPr kumimoji="1" lang="ja-JP" altLang="ja-JP" sz="1100">
              <a:solidFill>
                <a:sysClr val="windowText" lastClr="000000"/>
              </a:solidFill>
              <a:effectLst/>
              <a:latin typeface="+mn-lt"/>
              <a:ea typeface="+mn-ea"/>
              <a:cs typeface="+mn-cs"/>
            </a:rPr>
            <a:t>億円となり、分母である標準財政規模は前年度に比べ約</a:t>
          </a:r>
          <a:r>
            <a:rPr kumimoji="1" lang="en-US" altLang="ja-JP" sz="1100">
              <a:solidFill>
                <a:sysClr val="windowText" lastClr="000000"/>
              </a:solidFill>
              <a:effectLst/>
              <a:latin typeface="+mn-lt"/>
              <a:ea typeface="+mn-ea"/>
              <a:cs typeface="+mn-cs"/>
            </a:rPr>
            <a:t>3.3</a:t>
          </a:r>
          <a:r>
            <a:rPr kumimoji="1" lang="ja-JP" altLang="ja-JP" sz="1100">
              <a:solidFill>
                <a:sysClr val="windowText" lastClr="000000"/>
              </a:solidFill>
              <a:effectLst/>
              <a:latin typeface="+mn-lt"/>
              <a:ea typeface="+mn-ea"/>
              <a:cs typeface="+mn-cs"/>
            </a:rPr>
            <a:t>億増の約</a:t>
          </a:r>
          <a:r>
            <a:rPr kumimoji="1" lang="en-US" altLang="ja-JP" sz="1100">
              <a:solidFill>
                <a:sysClr val="windowText" lastClr="000000"/>
              </a:solidFill>
              <a:effectLst/>
              <a:latin typeface="+mn-lt"/>
              <a:ea typeface="+mn-ea"/>
              <a:cs typeface="+mn-cs"/>
            </a:rPr>
            <a:t>437.2</a:t>
          </a:r>
          <a:r>
            <a:rPr kumimoji="1" lang="ja-JP" altLang="ja-JP" sz="1100">
              <a:solidFill>
                <a:sysClr val="windowText" lastClr="000000"/>
              </a:solidFill>
              <a:effectLst/>
              <a:latin typeface="+mn-lt"/>
              <a:ea typeface="+mn-ea"/>
              <a:cs typeface="+mn-cs"/>
            </a:rPr>
            <a:t>億円となり、標準財政規模比における比率は</a:t>
          </a:r>
          <a:r>
            <a:rPr kumimoji="1" lang="en-US" altLang="ja-JP" sz="1100">
              <a:solidFill>
                <a:sysClr val="windowText" lastClr="000000"/>
              </a:solidFill>
              <a:effectLst/>
              <a:latin typeface="+mn-lt"/>
              <a:ea typeface="+mn-ea"/>
              <a:cs typeface="+mn-cs"/>
            </a:rPr>
            <a:t>0.44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財政調整基金残高については積立が約</a:t>
          </a:r>
          <a:r>
            <a:rPr kumimoji="1" lang="en-US" altLang="ja-JP" sz="1100">
              <a:solidFill>
                <a:sysClr val="windowText" lastClr="000000"/>
              </a:solidFill>
              <a:effectLst/>
              <a:latin typeface="+mn-lt"/>
              <a:ea typeface="+mn-ea"/>
              <a:cs typeface="+mn-cs"/>
            </a:rPr>
            <a:t>1.6</a:t>
          </a:r>
          <a:r>
            <a:rPr kumimoji="1" lang="ja-JP" altLang="ja-JP" sz="1100">
              <a:solidFill>
                <a:sysClr val="windowText" lastClr="000000"/>
              </a:solidFill>
              <a:effectLst/>
              <a:latin typeface="+mn-lt"/>
              <a:ea typeface="+mn-ea"/>
              <a:cs typeface="+mn-cs"/>
            </a:rPr>
            <a:t>億円の約</a:t>
          </a:r>
          <a:r>
            <a:rPr kumimoji="1" lang="en-US" altLang="ja-JP" sz="1100">
              <a:solidFill>
                <a:sysClr val="windowText" lastClr="000000"/>
              </a:solidFill>
              <a:effectLst/>
              <a:latin typeface="+mn-lt"/>
              <a:ea typeface="+mn-ea"/>
              <a:cs typeface="+mn-cs"/>
            </a:rPr>
            <a:t>53.3</a:t>
          </a:r>
          <a:r>
            <a:rPr kumimoji="1" lang="ja-JP" altLang="ja-JP" sz="1100">
              <a:solidFill>
                <a:sysClr val="windowText" lastClr="000000"/>
              </a:solidFill>
              <a:effectLst/>
              <a:latin typeface="+mn-lt"/>
              <a:ea typeface="+mn-ea"/>
              <a:cs typeface="+mn-cs"/>
            </a:rPr>
            <a:t>億円となったことなどから標準財政規模比における比率は前年度に比べ</a:t>
          </a:r>
          <a:r>
            <a:rPr kumimoji="1" lang="en-US" altLang="ja-JP" sz="1100">
              <a:solidFill>
                <a:sysClr val="windowText" lastClr="000000"/>
              </a:solidFill>
              <a:effectLst/>
              <a:latin typeface="+mn-lt"/>
              <a:ea typeface="+mn-ea"/>
              <a:cs typeface="+mn-cs"/>
            </a:rPr>
            <a:t>0.27</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rgbClr val="FF0000"/>
              </a:solidFill>
              <a:effectLst/>
              <a:latin typeface="+mn-lt"/>
              <a:ea typeface="+mn-ea"/>
              <a:cs typeface="+mn-cs"/>
            </a:rPr>
            <a:t>　</a:t>
          </a:r>
          <a:r>
            <a:rPr kumimoji="1" lang="ja-JP" altLang="ja-JP" sz="1100">
              <a:solidFill>
                <a:schemeClr val="dk1"/>
              </a:solidFill>
              <a:effectLst/>
              <a:latin typeface="+mn-lt"/>
              <a:ea typeface="+mn-ea"/>
              <a:cs typeface="+mn-cs"/>
            </a:rPr>
            <a:t>病院事業会計の平成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年度の状況は、平成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年度に水道事業会計の長期借入金の</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億円の返済があるため資金不足額が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億円増加した。また、賞与引当金等を資金不足計算から控除する特別措置が平成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年度で終了したことにより資金不足額が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億円増加した。それらを補てんするため、一般会計から長期で</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億円を借入し、水道事業会計の平成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年度の長期借入金の返済</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億円のうち</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億円の借入期間延長を行</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、特定の診療科で医師の退職があり、収益的収支の黒字化が達成できず、資金不足額が</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億円増加した。</a:t>
          </a:r>
          <a:endParaRPr lang="ja-JP" altLang="ja-JP" sz="1400">
            <a:effectLst/>
          </a:endParaRPr>
        </a:p>
        <a:p>
          <a:pPr eaLnBrk="1" fontAlgn="auto" latinLnBrk="0" hangingPunct="1"/>
          <a:endParaRPr lang="ja-JP" altLang="ja-JP" sz="1400">
            <a:solidFill>
              <a:srgbClr val="FF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zoomScale="80" zoomScaleNormal="80" workbookViewId="0">
      <selection activeCell="BG34" sqref="BG34:BU34"/>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72</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74</v>
      </c>
      <c r="C3" s="420"/>
      <c r="D3" s="420"/>
      <c r="E3" s="421"/>
      <c r="F3" s="421"/>
      <c r="G3" s="421"/>
      <c r="H3" s="421"/>
      <c r="I3" s="421"/>
      <c r="J3" s="421"/>
      <c r="K3" s="421"/>
      <c r="L3" s="421" t="s">
        <v>75</v>
      </c>
      <c r="M3" s="421"/>
      <c r="N3" s="421"/>
      <c r="O3" s="421"/>
      <c r="P3" s="421"/>
      <c r="Q3" s="421"/>
      <c r="R3" s="428"/>
      <c r="S3" s="428"/>
      <c r="T3" s="428"/>
      <c r="U3" s="428"/>
      <c r="V3" s="429"/>
      <c r="W3" s="403" t="s">
        <v>76</v>
      </c>
      <c r="X3" s="404"/>
      <c r="Y3" s="404"/>
      <c r="Z3" s="404"/>
      <c r="AA3" s="404"/>
      <c r="AB3" s="420"/>
      <c r="AC3" s="428" t="s">
        <v>77</v>
      </c>
      <c r="AD3" s="404"/>
      <c r="AE3" s="404"/>
      <c r="AF3" s="404"/>
      <c r="AG3" s="404"/>
      <c r="AH3" s="404"/>
      <c r="AI3" s="404"/>
      <c r="AJ3" s="404"/>
      <c r="AK3" s="404"/>
      <c r="AL3" s="405"/>
      <c r="AM3" s="403" t="s">
        <v>78</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79</v>
      </c>
      <c r="BO3" s="404"/>
      <c r="BP3" s="404"/>
      <c r="BQ3" s="404"/>
      <c r="BR3" s="404"/>
      <c r="BS3" s="404"/>
      <c r="BT3" s="404"/>
      <c r="BU3" s="405"/>
      <c r="BV3" s="403" t="s">
        <v>80</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81</v>
      </c>
      <c r="CU3" s="404"/>
      <c r="CV3" s="404"/>
      <c r="CW3" s="404"/>
      <c r="CX3" s="404"/>
      <c r="CY3" s="404"/>
      <c r="CZ3" s="404"/>
      <c r="DA3" s="405"/>
      <c r="DB3" s="403" t="s">
        <v>82</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83</v>
      </c>
      <c r="AZ4" s="407"/>
      <c r="BA4" s="407"/>
      <c r="BB4" s="407"/>
      <c r="BC4" s="407"/>
      <c r="BD4" s="407"/>
      <c r="BE4" s="407"/>
      <c r="BF4" s="407"/>
      <c r="BG4" s="407"/>
      <c r="BH4" s="407"/>
      <c r="BI4" s="407"/>
      <c r="BJ4" s="407"/>
      <c r="BK4" s="407"/>
      <c r="BL4" s="407"/>
      <c r="BM4" s="408"/>
      <c r="BN4" s="409">
        <v>77344648</v>
      </c>
      <c r="BO4" s="410"/>
      <c r="BP4" s="410"/>
      <c r="BQ4" s="410"/>
      <c r="BR4" s="410"/>
      <c r="BS4" s="410"/>
      <c r="BT4" s="410"/>
      <c r="BU4" s="411"/>
      <c r="BV4" s="409">
        <v>76206730</v>
      </c>
      <c r="BW4" s="410"/>
      <c r="BX4" s="410"/>
      <c r="BY4" s="410"/>
      <c r="BZ4" s="410"/>
      <c r="CA4" s="410"/>
      <c r="CB4" s="410"/>
      <c r="CC4" s="411"/>
      <c r="CD4" s="412" t="s">
        <v>84</v>
      </c>
      <c r="CE4" s="413"/>
      <c r="CF4" s="413"/>
      <c r="CG4" s="413"/>
      <c r="CH4" s="413"/>
      <c r="CI4" s="413"/>
      <c r="CJ4" s="413"/>
      <c r="CK4" s="413"/>
      <c r="CL4" s="413"/>
      <c r="CM4" s="413"/>
      <c r="CN4" s="413"/>
      <c r="CO4" s="413"/>
      <c r="CP4" s="413"/>
      <c r="CQ4" s="413"/>
      <c r="CR4" s="413"/>
      <c r="CS4" s="414"/>
      <c r="CT4" s="415">
        <v>1.3</v>
      </c>
      <c r="CU4" s="416"/>
      <c r="CV4" s="416"/>
      <c r="CW4" s="416"/>
      <c r="CX4" s="416"/>
      <c r="CY4" s="416"/>
      <c r="CZ4" s="416"/>
      <c r="DA4" s="417"/>
      <c r="DB4" s="415">
        <v>0.9</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85</v>
      </c>
      <c r="AN5" s="476"/>
      <c r="AO5" s="476"/>
      <c r="AP5" s="476"/>
      <c r="AQ5" s="476"/>
      <c r="AR5" s="476"/>
      <c r="AS5" s="476"/>
      <c r="AT5" s="477"/>
      <c r="AU5" s="478" t="s">
        <v>86</v>
      </c>
      <c r="AV5" s="479"/>
      <c r="AW5" s="479"/>
      <c r="AX5" s="479"/>
      <c r="AY5" s="480" t="s">
        <v>87</v>
      </c>
      <c r="AZ5" s="481"/>
      <c r="BA5" s="481"/>
      <c r="BB5" s="481"/>
      <c r="BC5" s="481"/>
      <c r="BD5" s="481"/>
      <c r="BE5" s="481"/>
      <c r="BF5" s="481"/>
      <c r="BG5" s="481"/>
      <c r="BH5" s="481"/>
      <c r="BI5" s="481"/>
      <c r="BJ5" s="481"/>
      <c r="BK5" s="481"/>
      <c r="BL5" s="481"/>
      <c r="BM5" s="482"/>
      <c r="BN5" s="446">
        <v>76358823</v>
      </c>
      <c r="BO5" s="447"/>
      <c r="BP5" s="447"/>
      <c r="BQ5" s="447"/>
      <c r="BR5" s="447"/>
      <c r="BS5" s="447"/>
      <c r="BT5" s="447"/>
      <c r="BU5" s="448"/>
      <c r="BV5" s="446">
        <v>75351155</v>
      </c>
      <c r="BW5" s="447"/>
      <c r="BX5" s="447"/>
      <c r="BY5" s="447"/>
      <c r="BZ5" s="447"/>
      <c r="CA5" s="447"/>
      <c r="CB5" s="447"/>
      <c r="CC5" s="448"/>
      <c r="CD5" s="449" t="s">
        <v>88</v>
      </c>
      <c r="CE5" s="450"/>
      <c r="CF5" s="450"/>
      <c r="CG5" s="450"/>
      <c r="CH5" s="450"/>
      <c r="CI5" s="450"/>
      <c r="CJ5" s="450"/>
      <c r="CK5" s="450"/>
      <c r="CL5" s="450"/>
      <c r="CM5" s="450"/>
      <c r="CN5" s="450"/>
      <c r="CO5" s="450"/>
      <c r="CP5" s="450"/>
      <c r="CQ5" s="450"/>
      <c r="CR5" s="450"/>
      <c r="CS5" s="451"/>
      <c r="CT5" s="443">
        <v>95.7</v>
      </c>
      <c r="CU5" s="444"/>
      <c r="CV5" s="444"/>
      <c r="CW5" s="444"/>
      <c r="CX5" s="444"/>
      <c r="CY5" s="444"/>
      <c r="CZ5" s="444"/>
      <c r="DA5" s="445"/>
      <c r="DB5" s="443">
        <v>96.9</v>
      </c>
      <c r="DC5" s="444"/>
      <c r="DD5" s="444"/>
      <c r="DE5" s="444"/>
      <c r="DF5" s="444"/>
      <c r="DG5" s="444"/>
      <c r="DH5" s="444"/>
      <c r="DI5" s="445"/>
      <c r="DJ5" s="165"/>
      <c r="DK5" s="165"/>
      <c r="DL5" s="165"/>
      <c r="DM5" s="165"/>
      <c r="DN5" s="165"/>
      <c r="DO5" s="165"/>
    </row>
    <row r="6" spans="1:119" ht="18.75" customHeight="1" x14ac:dyDescent="0.15">
      <c r="A6" s="166"/>
      <c r="B6" s="452" t="s">
        <v>89</v>
      </c>
      <c r="C6" s="453"/>
      <c r="D6" s="453"/>
      <c r="E6" s="454"/>
      <c r="F6" s="454"/>
      <c r="G6" s="454"/>
      <c r="H6" s="454"/>
      <c r="I6" s="454"/>
      <c r="J6" s="454"/>
      <c r="K6" s="454"/>
      <c r="L6" s="454" t="s">
        <v>90</v>
      </c>
      <c r="M6" s="454"/>
      <c r="N6" s="454"/>
      <c r="O6" s="454"/>
      <c r="P6" s="454"/>
      <c r="Q6" s="454"/>
      <c r="R6" s="458"/>
      <c r="S6" s="458"/>
      <c r="T6" s="458"/>
      <c r="U6" s="458"/>
      <c r="V6" s="459"/>
      <c r="W6" s="462" t="s">
        <v>91</v>
      </c>
      <c r="X6" s="463"/>
      <c r="Y6" s="463"/>
      <c r="Z6" s="463"/>
      <c r="AA6" s="463"/>
      <c r="AB6" s="453"/>
      <c r="AC6" s="466" t="s">
        <v>92</v>
      </c>
      <c r="AD6" s="467"/>
      <c r="AE6" s="467"/>
      <c r="AF6" s="467"/>
      <c r="AG6" s="467"/>
      <c r="AH6" s="467"/>
      <c r="AI6" s="467"/>
      <c r="AJ6" s="467"/>
      <c r="AK6" s="467"/>
      <c r="AL6" s="468"/>
      <c r="AM6" s="475" t="s">
        <v>93</v>
      </c>
      <c r="AN6" s="476"/>
      <c r="AO6" s="476"/>
      <c r="AP6" s="476"/>
      <c r="AQ6" s="476"/>
      <c r="AR6" s="476"/>
      <c r="AS6" s="476"/>
      <c r="AT6" s="477"/>
      <c r="AU6" s="478" t="s">
        <v>86</v>
      </c>
      <c r="AV6" s="479"/>
      <c r="AW6" s="479"/>
      <c r="AX6" s="479"/>
      <c r="AY6" s="480" t="s">
        <v>94</v>
      </c>
      <c r="AZ6" s="481"/>
      <c r="BA6" s="481"/>
      <c r="BB6" s="481"/>
      <c r="BC6" s="481"/>
      <c r="BD6" s="481"/>
      <c r="BE6" s="481"/>
      <c r="BF6" s="481"/>
      <c r="BG6" s="481"/>
      <c r="BH6" s="481"/>
      <c r="BI6" s="481"/>
      <c r="BJ6" s="481"/>
      <c r="BK6" s="481"/>
      <c r="BL6" s="481"/>
      <c r="BM6" s="482"/>
      <c r="BN6" s="446">
        <v>985825</v>
      </c>
      <c r="BO6" s="447"/>
      <c r="BP6" s="447"/>
      <c r="BQ6" s="447"/>
      <c r="BR6" s="447"/>
      <c r="BS6" s="447"/>
      <c r="BT6" s="447"/>
      <c r="BU6" s="448"/>
      <c r="BV6" s="446">
        <v>855575</v>
      </c>
      <c r="BW6" s="447"/>
      <c r="BX6" s="447"/>
      <c r="BY6" s="447"/>
      <c r="BZ6" s="447"/>
      <c r="CA6" s="447"/>
      <c r="CB6" s="447"/>
      <c r="CC6" s="448"/>
      <c r="CD6" s="449" t="s">
        <v>95</v>
      </c>
      <c r="CE6" s="450"/>
      <c r="CF6" s="450"/>
      <c r="CG6" s="450"/>
      <c r="CH6" s="450"/>
      <c r="CI6" s="450"/>
      <c r="CJ6" s="450"/>
      <c r="CK6" s="450"/>
      <c r="CL6" s="450"/>
      <c r="CM6" s="450"/>
      <c r="CN6" s="450"/>
      <c r="CO6" s="450"/>
      <c r="CP6" s="450"/>
      <c r="CQ6" s="450"/>
      <c r="CR6" s="450"/>
      <c r="CS6" s="451"/>
      <c r="CT6" s="483">
        <v>103.5</v>
      </c>
      <c r="CU6" s="484"/>
      <c r="CV6" s="484"/>
      <c r="CW6" s="484"/>
      <c r="CX6" s="484"/>
      <c r="CY6" s="484"/>
      <c r="CZ6" s="484"/>
      <c r="DA6" s="485"/>
      <c r="DB6" s="483">
        <v>103.8</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96</v>
      </c>
      <c r="AN7" s="476"/>
      <c r="AO7" s="476"/>
      <c r="AP7" s="476"/>
      <c r="AQ7" s="476"/>
      <c r="AR7" s="476"/>
      <c r="AS7" s="476"/>
      <c r="AT7" s="477"/>
      <c r="AU7" s="478" t="s">
        <v>97</v>
      </c>
      <c r="AV7" s="479"/>
      <c r="AW7" s="479"/>
      <c r="AX7" s="479"/>
      <c r="AY7" s="480" t="s">
        <v>98</v>
      </c>
      <c r="AZ7" s="481"/>
      <c r="BA7" s="481"/>
      <c r="BB7" s="481"/>
      <c r="BC7" s="481"/>
      <c r="BD7" s="481"/>
      <c r="BE7" s="481"/>
      <c r="BF7" s="481"/>
      <c r="BG7" s="481"/>
      <c r="BH7" s="481"/>
      <c r="BI7" s="481"/>
      <c r="BJ7" s="481"/>
      <c r="BK7" s="481"/>
      <c r="BL7" s="481"/>
      <c r="BM7" s="482"/>
      <c r="BN7" s="446">
        <v>423175</v>
      </c>
      <c r="BO7" s="447"/>
      <c r="BP7" s="447"/>
      <c r="BQ7" s="447"/>
      <c r="BR7" s="447"/>
      <c r="BS7" s="447"/>
      <c r="BT7" s="447"/>
      <c r="BU7" s="448"/>
      <c r="BV7" s="446">
        <v>486378</v>
      </c>
      <c r="BW7" s="447"/>
      <c r="BX7" s="447"/>
      <c r="BY7" s="447"/>
      <c r="BZ7" s="447"/>
      <c r="CA7" s="447"/>
      <c r="CB7" s="447"/>
      <c r="CC7" s="448"/>
      <c r="CD7" s="449" t="s">
        <v>99</v>
      </c>
      <c r="CE7" s="450"/>
      <c r="CF7" s="450"/>
      <c r="CG7" s="450"/>
      <c r="CH7" s="450"/>
      <c r="CI7" s="450"/>
      <c r="CJ7" s="450"/>
      <c r="CK7" s="450"/>
      <c r="CL7" s="450"/>
      <c r="CM7" s="450"/>
      <c r="CN7" s="450"/>
      <c r="CO7" s="450"/>
      <c r="CP7" s="450"/>
      <c r="CQ7" s="450"/>
      <c r="CR7" s="450"/>
      <c r="CS7" s="451"/>
      <c r="CT7" s="446">
        <v>43724537</v>
      </c>
      <c r="CU7" s="447"/>
      <c r="CV7" s="447"/>
      <c r="CW7" s="447"/>
      <c r="CX7" s="447"/>
      <c r="CY7" s="447"/>
      <c r="CZ7" s="447"/>
      <c r="DA7" s="448"/>
      <c r="DB7" s="446">
        <v>43394954</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100</v>
      </c>
      <c r="AN8" s="476"/>
      <c r="AO8" s="476"/>
      <c r="AP8" s="476"/>
      <c r="AQ8" s="476"/>
      <c r="AR8" s="476"/>
      <c r="AS8" s="476"/>
      <c r="AT8" s="477"/>
      <c r="AU8" s="478" t="s">
        <v>101</v>
      </c>
      <c r="AV8" s="479"/>
      <c r="AW8" s="479"/>
      <c r="AX8" s="479"/>
      <c r="AY8" s="480" t="s">
        <v>102</v>
      </c>
      <c r="AZ8" s="481"/>
      <c r="BA8" s="481"/>
      <c r="BB8" s="481"/>
      <c r="BC8" s="481"/>
      <c r="BD8" s="481"/>
      <c r="BE8" s="481"/>
      <c r="BF8" s="481"/>
      <c r="BG8" s="481"/>
      <c r="BH8" s="481"/>
      <c r="BI8" s="481"/>
      <c r="BJ8" s="481"/>
      <c r="BK8" s="481"/>
      <c r="BL8" s="481"/>
      <c r="BM8" s="482"/>
      <c r="BN8" s="446">
        <v>562650</v>
      </c>
      <c r="BO8" s="447"/>
      <c r="BP8" s="447"/>
      <c r="BQ8" s="447"/>
      <c r="BR8" s="447"/>
      <c r="BS8" s="447"/>
      <c r="BT8" s="447"/>
      <c r="BU8" s="448"/>
      <c r="BV8" s="446">
        <v>369197</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0.89</v>
      </c>
      <c r="CU8" s="487"/>
      <c r="CV8" s="487"/>
      <c r="CW8" s="487"/>
      <c r="CX8" s="487"/>
      <c r="CY8" s="487"/>
      <c r="CZ8" s="487"/>
      <c r="DA8" s="488"/>
      <c r="DB8" s="486">
        <v>0.88</v>
      </c>
      <c r="DC8" s="487"/>
      <c r="DD8" s="487"/>
      <c r="DE8" s="487"/>
      <c r="DF8" s="487"/>
      <c r="DG8" s="487"/>
      <c r="DH8" s="487"/>
      <c r="DI8" s="488"/>
      <c r="DJ8" s="165"/>
      <c r="DK8" s="165"/>
      <c r="DL8" s="165"/>
      <c r="DM8" s="165"/>
      <c r="DN8" s="165"/>
      <c r="DO8" s="165"/>
    </row>
    <row r="9" spans="1:119" ht="18.75" customHeight="1" thickBot="1" x14ac:dyDescent="0.2">
      <c r="A9" s="166"/>
      <c r="B9" s="440" t="s">
        <v>104</v>
      </c>
      <c r="C9" s="441"/>
      <c r="D9" s="441"/>
      <c r="E9" s="441"/>
      <c r="F9" s="441"/>
      <c r="G9" s="441"/>
      <c r="H9" s="441"/>
      <c r="I9" s="441"/>
      <c r="J9" s="441"/>
      <c r="K9" s="489"/>
      <c r="L9" s="490" t="s">
        <v>105</v>
      </c>
      <c r="M9" s="491"/>
      <c r="N9" s="491"/>
      <c r="O9" s="491"/>
      <c r="P9" s="491"/>
      <c r="Q9" s="492"/>
      <c r="R9" s="493">
        <v>224903</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108</v>
      </c>
      <c r="AV9" s="479"/>
      <c r="AW9" s="479"/>
      <c r="AX9" s="479"/>
      <c r="AY9" s="480" t="s">
        <v>109</v>
      </c>
      <c r="AZ9" s="481"/>
      <c r="BA9" s="481"/>
      <c r="BB9" s="481"/>
      <c r="BC9" s="481"/>
      <c r="BD9" s="481"/>
      <c r="BE9" s="481"/>
      <c r="BF9" s="481"/>
      <c r="BG9" s="481"/>
      <c r="BH9" s="481"/>
      <c r="BI9" s="481"/>
      <c r="BJ9" s="481"/>
      <c r="BK9" s="481"/>
      <c r="BL9" s="481"/>
      <c r="BM9" s="482"/>
      <c r="BN9" s="446">
        <v>193453</v>
      </c>
      <c r="BO9" s="447"/>
      <c r="BP9" s="447"/>
      <c r="BQ9" s="447"/>
      <c r="BR9" s="447"/>
      <c r="BS9" s="447"/>
      <c r="BT9" s="447"/>
      <c r="BU9" s="448"/>
      <c r="BV9" s="446">
        <v>-435052</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12.4</v>
      </c>
      <c r="CU9" s="444"/>
      <c r="CV9" s="444"/>
      <c r="CW9" s="444"/>
      <c r="CX9" s="444"/>
      <c r="CY9" s="444"/>
      <c r="CZ9" s="444"/>
      <c r="DA9" s="445"/>
      <c r="DB9" s="443">
        <v>13.3</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225700</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156050</v>
      </c>
      <c r="BO10" s="447"/>
      <c r="BP10" s="447"/>
      <c r="BQ10" s="447"/>
      <c r="BR10" s="447"/>
      <c r="BS10" s="447"/>
      <c r="BT10" s="447"/>
      <c r="BU10" s="448"/>
      <c r="BV10" s="446">
        <v>297281</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108</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436200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234662</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86</v>
      </c>
      <c r="AV12" s="479"/>
      <c r="AW12" s="479"/>
      <c r="AX12" s="479"/>
      <c r="AY12" s="480" t="s">
        <v>127</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300000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129</v>
      </c>
      <c r="N13" s="535"/>
      <c r="O13" s="535"/>
      <c r="P13" s="535"/>
      <c r="Q13" s="536"/>
      <c r="R13" s="527">
        <v>231609</v>
      </c>
      <c r="S13" s="528"/>
      <c r="T13" s="528"/>
      <c r="U13" s="528"/>
      <c r="V13" s="529"/>
      <c r="W13" s="462" t="s">
        <v>130</v>
      </c>
      <c r="X13" s="463"/>
      <c r="Y13" s="463"/>
      <c r="Z13" s="463"/>
      <c r="AA13" s="463"/>
      <c r="AB13" s="453"/>
      <c r="AC13" s="497">
        <v>854</v>
      </c>
      <c r="AD13" s="498"/>
      <c r="AE13" s="498"/>
      <c r="AF13" s="498"/>
      <c r="AG13" s="537"/>
      <c r="AH13" s="497">
        <v>824</v>
      </c>
      <c r="AI13" s="498"/>
      <c r="AJ13" s="498"/>
      <c r="AK13" s="498"/>
      <c r="AL13" s="499"/>
      <c r="AM13" s="475" t="s">
        <v>131</v>
      </c>
      <c r="AN13" s="476"/>
      <c r="AO13" s="476"/>
      <c r="AP13" s="476"/>
      <c r="AQ13" s="476"/>
      <c r="AR13" s="476"/>
      <c r="AS13" s="476"/>
      <c r="AT13" s="477"/>
      <c r="AU13" s="478" t="s">
        <v>101</v>
      </c>
      <c r="AV13" s="479"/>
      <c r="AW13" s="479"/>
      <c r="AX13" s="479"/>
      <c r="AY13" s="480" t="s">
        <v>132</v>
      </c>
      <c r="AZ13" s="481"/>
      <c r="BA13" s="481"/>
      <c r="BB13" s="481"/>
      <c r="BC13" s="481"/>
      <c r="BD13" s="481"/>
      <c r="BE13" s="481"/>
      <c r="BF13" s="481"/>
      <c r="BG13" s="481"/>
      <c r="BH13" s="481"/>
      <c r="BI13" s="481"/>
      <c r="BJ13" s="481"/>
      <c r="BK13" s="481"/>
      <c r="BL13" s="481"/>
      <c r="BM13" s="482"/>
      <c r="BN13" s="446">
        <v>349503</v>
      </c>
      <c r="BO13" s="447"/>
      <c r="BP13" s="447"/>
      <c r="BQ13" s="447"/>
      <c r="BR13" s="447"/>
      <c r="BS13" s="447"/>
      <c r="BT13" s="447"/>
      <c r="BU13" s="448"/>
      <c r="BV13" s="446">
        <v>-1571</v>
      </c>
      <c r="BW13" s="447"/>
      <c r="BX13" s="447"/>
      <c r="BY13" s="447"/>
      <c r="BZ13" s="447"/>
      <c r="CA13" s="447"/>
      <c r="CB13" s="447"/>
      <c r="CC13" s="448"/>
      <c r="CD13" s="449" t="s">
        <v>133</v>
      </c>
      <c r="CE13" s="450"/>
      <c r="CF13" s="450"/>
      <c r="CG13" s="450"/>
      <c r="CH13" s="450"/>
      <c r="CI13" s="450"/>
      <c r="CJ13" s="450"/>
      <c r="CK13" s="450"/>
      <c r="CL13" s="450"/>
      <c r="CM13" s="450"/>
      <c r="CN13" s="450"/>
      <c r="CO13" s="450"/>
      <c r="CP13" s="450"/>
      <c r="CQ13" s="450"/>
      <c r="CR13" s="450"/>
      <c r="CS13" s="451"/>
      <c r="CT13" s="443">
        <v>4.0999999999999996</v>
      </c>
      <c r="CU13" s="444"/>
      <c r="CV13" s="444"/>
      <c r="CW13" s="444"/>
      <c r="CX13" s="444"/>
      <c r="CY13" s="444"/>
      <c r="CZ13" s="444"/>
      <c r="DA13" s="445"/>
      <c r="DB13" s="443">
        <v>4.4000000000000004</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134</v>
      </c>
      <c r="M14" s="525"/>
      <c r="N14" s="525"/>
      <c r="O14" s="525"/>
      <c r="P14" s="525"/>
      <c r="Q14" s="526"/>
      <c r="R14" s="527">
        <v>234349</v>
      </c>
      <c r="S14" s="528"/>
      <c r="T14" s="528"/>
      <c r="U14" s="528"/>
      <c r="V14" s="529"/>
      <c r="W14" s="436"/>
      <c r="X14" s="437"/>
      <c r="Y14" s="437"/>
      <c r="Z14" s="437"/>
      <c r="AA14" s="437"/>
      <c r="AB14" s="426"/>
      <c r="AC14" s="530">
        <v>0.9</v>
      </c>
      <c r="AD14" s="531"/>
      <c r="AE14" s="531"/>
      <c r="AF14" s="531"/>
      <c r="AG14" s="532"/>
      <c r="AH14" s="530">
        <v>0.9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135</v>
      </c>
      <c r="CE14" s="539"/>
      <c r="CF14" s="539"/>
      <c r="CG14" s="539"/>
      <c r="CH14" s="539"/>
      <c r="CI14" s="539"/>
      <c r="CJ14" s="539"/>
      <c r="CK14" s="539"/>
      <c r="CL14" s="539"/>
      <c r="CM14" s="539"/>
      <c r="CN14" s="539"/>
      <c r="CO14" s="539"/>
      <c r="CP14" s="539"/>
      <c r="CQ14" s="539"/>
      <c r="CR14" s="539"/>
      <c r="CS14" s="540"/>
      <c r="CT14" s="541">
        <v>30.2</v>
      </c>
      <c r="CU14" s="542"/>
      <c r="CV14" s="542"/>
      <c r="CW14" s="542"/>
      <c r="CX14" s="542"/>
      <c r="CY14" s="542"/>
      <c r="CZ14" s="542"/>
      <c r="DA14" s="543"/>
      <c r="DB14" s="541">
        <v>30.8</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129</v>
      </c>
      <c r="N15" s="535"/>
      <c r="O15" s="535"/>
      <c r="P15" s="535"/>
      <c r="Q15" s="536"/>
      <c r="R15" s="527">
        <v>231407</v>
      </c>
      <c r="S15" s="528"/>
      <c r="T15" s="528"/>
      <c r="U15" s="528"/>
      <c r="V15" s="529"/>
      <c r="W15" s="462" t="s">
        <v>136</v>
      </c>
      <c r="X15" s="463"/>
      <c r="Y15" s="463"/>
      <c r="Z15" s="463"/>
      <c r="AA15" s="463"/>
      <c r="AB15" s="453"/>
      <c r="AC15" s="497">
        <v>18010</v>
      </c>
      <c r="AD15" s="498"/>
      <c r="AE15" s="498"/>
      <c r="AF15" s="498"/>
      <c r="AG15" s="537"/>
      <c r="AH15" s="497">
        <v>17703</v>
      </c>
      <c r="AI15" s="498"/>
      <c r="AJ15" s="498"/>
      <c r="AK15" s="498"/>
      <c r="AL15" s="499"/>
      <c r="AM15" s="475"/>
      <c r="AN15" s="476"/>
      <c r="AO15" s="476"/>
      <c r="AP15" s="476"/>
      <c r="AQ15" s="476"/>
      <c r="AR15" s="476"/>
      <c r="AS15" s="476"/>
      <c r="AT15" s="477"/>
      <c r="AU15" s="478"/>
      <c r="AV15" s="479"/>
      <c r="AW15" s="479"/>
      <c r="AX15" s="479"/>
      <c r="AY15" s="406" t="s">
        <v>137</v>
      </c>
      <c r="AZ15" s="407"/>
      <c r="BA15" s="407"/>
      <c r="BB15" s="407"/>
      <c r="BC15" s="407"/>
      <c r="BD15" s="407"/>
      <c r="BE15" s="407"/>
      <c r="BF15" s="407"/>
      <c r="BG15" s="407"/>
      <c r="BH15" s="407"/>
      <c r="BI15" s="407"/>
      <c r="BJ15" s="407"/>
      <c r="BK15" s="407"/>
      <c r="BL15" s="407"/>
      <c r="BM15" s="408"/>
      <c r="BN15" s="409">
        <v>28189479</v>
      </c>
      <c r="BO15" s="410"/>
      <c r="BP15" s="410"/>
      <c r="BQ15" s="410"/>
      <c r="BR15" s="410"/>
      <c r="BS15" s="410"/>
      <c r="BT15" s="410"/>
      <c r="BU15" s="411"/>
      <c r="BV15" s="409">
        <v>28418414</v>
      </c>
      <c r="BW15" s="410"/>
      <c r="BX15" s="410"/>
      <c r="BY15" s="410"/>
      <c r="BZ15" s="410"/>
      <c r="CA15" s="410"/>
      <c r="CB15" s="410"/>
      <c r="CC15" s="411"/>
      <c r="CD15" s="544" t="s">
        <v>138</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139</v>
      </c>
      <c r="M16" s="555"/>
      <c r="N16" s="555"/>
      <c r="O16" s="555"/>
      <c r="P16" s="555"/>
      <c r="Q16" s="556"/>
      <c r="R16" s="547" t="s">
        <v>140</v>
      </c>
      <c r="S16" s="548"/>
      <c r="T16" s="548"/>
      <c r="U16" s="548"/>
      <c r="V16" s="549"/>
      <c r="W16" s="436"/>
      <c r="X16" s="437"/>
      <c r="Y16" s="437"/>
      <c r="Z16" s="437"/>
      <c r="AA16" s="437"/>
      <c r="AB16" s="426"/>
      <c r="AC16" s="530">
        <v>19.8</v>
      </c>
      <c r="AD16" s="531"/>
      <c r="AE16" s="531"/>
      <c r="AF16" s="531"/>
      <c r="AG16" s="532"/>
      <c r="AH16" s="530">
        <v>20</v>
      </c>
      <c r="AI16" s="531"/>
      <c r="AJ16" s="531"/>
      <c r="AK16" s="531"/>
      <c r="AL16" s="533"/>
      <c r="AM16" s="475"/>
      <c r="AN16" s="476"/>
      <c r="AO16" s="476"/>
      <c r="AP16" s="476"/>
      <c r="AQ16" s="476"/>
      <c r="AR16" s="476"/>
      <c r="AS16" s="476"/>
      <c r="AT16" s="477"/>
      <c r="AU16" s="478"/>
      <c r="AV16" s="479"/>
      <c r="AW16" s="479"/>
      <c r="AX16" s="479"/>
      <c r="AY16" s="480" t="s">
        <v>141</v>
      </c>
      <c r="AZ16" s="481"/>
      <c r="BA16" s="481"/>
      <c r="BB16" s="481"/>
      <c r="BC16" s="481"/>
      <c r="BD16" s="481"/>
      <c r="BE16" s="481"/>
      <c r="BF16" s="481"/>
      <c r="BG16" s="481"/>
      <c r="BH16" s="481"/>
      <c r="BI16" s="481"/>
      <c r="BJ16" s="481"/>
      <c r="BK16" s="481"/>
      <c r="BL16" s="481"/>
      <c r="BM16" s="482"/>
      <c r="BN16" s="446">
        <v>31647294</v>
      </c>
      <c r="BO16" s="447"/>
      <c r="BP16" s="447"/>
      <c r="BQ16" s="447"/>
      <c r="BR16" s="447"/>
      <c r="BS16" s="447"/>
      <c r="BT16" s="447"/>
      <c r="BU16" s="448"/>
      <c r="BV16" s="446">
        <v>31802899</v>
      </c>
      <c r="BW16" s="447"/>
      <c r="BX16" s="447"/>
      <c r="BY16" s="447"/>
      <c r="BZ16" s="447"/>
      <c r="CA16" s="447"/>
      <c r="CB16" s="447"/>
      <c r="CC16" s="448"/>
      <c r="CD16" s="180"/>
      <c r="CE16" s="553" t="s">
        <v>142</v>
      </c>
      <c r="CF16" s="553"/>
      <c r="CG16" s="553"/>
      <c r="CH16" s="553"/>
      <c r="CI16" s="553"/>
      <c r="CJ16" s="553"/>
      <c r="CK16" s="553"/>
      <c r="CL16" s="553"/>
      <c r="CM16" s="553"/>
      <c r="CN16" s="553"/>
      <c r="CO16" s="553"/>
      <c r="CP16" s="553"/>
      <c r="CQ16" s="553"/>
      <c r="CR16" s="553"/>
      <c r="CS16" s="554"/>
      <c r="CT16" s="443">
        <v>12.3</v>
      </c>
      <c r="CU16" s="444"/>
      <c r="CV16" s="444"/>
      <c r="CW16" s="444"/>
      <c r="CX16" s="444"/>
      <c r="CY16" s="444"/>
      <c r="CZ16" s="444"/>
      <c r="DA16" s="445"/>
      <c r="DB16" s="443">
        <v>6.9</v>
      </c>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143</v>
      </c>
      <c r="N17" s="551"/>
      <c r="O17" s="551"/>
      <c r="P17" s="551"/>
      <c r="Q17" s="552"/>
      <c r="R17" s="547" t="s">
        <v>140</v>
      </c>
      <c r="S17" s="548"/>
      <c r="T17" s="548"/>
      <c r="U17" s="548"/>
      <c r="V17" s="549"/>
      <c r="W17" s="462" t="s">
        <v>144</v>
      </c>
      <c r="X17" s="463"/>
      <c r="Y17" s="463"/>
      <c r="Z17" s="463"/>
      <c r="AA17" s="463"/>
      <c r="AB17" s="453"/>
      <c r="AC17" s="497">
        <v>72136</v>
      </c>
      <c r="AD17" s="498"/>
      <c r="AE17" s="498"/>
      <c r="AF17" s="498"/>
      <c r="AG17" s="537"/>
      <c r="AH17" s="497">
        <v>69947</v>
      </c>
      <c r="AI17" s="498"/>
      <c r="AJ17" s="498"/>
      <c r="AK17" s="498"/>
      <c r="AL17" s="499"/>
      <c r="AM17" s="475"/>
      <c r="AN17" s="476"/>
      <c r="AO17" s="476"/>
      <c r="AP17" s="476"/>
      <c r="AQ17" s="476"/>
      <c r="AR17" s="476"/>
      <c r="AS17" s="476"/>
      <c r="AT17" s="477"/>
      <c r="AU17" s="478"/>
      <c r="AV17" s="479"/>
      <c r="AW17" s="479"/>
      <c r="AX17" s="479"/>
      <c r="AY17" s="480" t="s">
        <v>145</v>
      </c>
      <c r="AZ17" s="481"/>
      <c r="BA17" s="481"/>
      <c r="BB17" s="481"/>
      <c r="BC17" s="481"/>
      <c r="BD17" s="481"/>
      <c r="BE17" s="481"/>
      <c r="BF17" s="481"/>
      <c r="BG17" s="481"/>
      <c r="BH17" s="481"/>
      <c r="BI17" s="481"/>
      <c r="BJ17" s="481"/>
      <c r="BK17" s="481"/>
      <c r="BL17" s="481"/>
      <c r="BM17" s="482"/>
      <c r="BN17" s="446">
        <v>36672434</v>
      </c>
      <c r="BO17" s="447"/>
      <c r="BP17" s="447"/>
      <c r="BQ17" s="447"/>
      <c r="BR17" s="447"/>
      <c r="BS17" s="447"/>
      <c r="BT17" s="447"/>
      <c r="BU17" s="448"/>
      <c r="BV17" s="446">
        <v>36991214</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146</v>
      </c>
      <c r="C18" s="489"/>
      <c r="D18" s="489"/>
      <c r="E18" s="558"/>
      <c r="F18" s="558"/>
      <c r="G18" s="558"/>
      <c r="H18" s="558"/>
      <c r="I18" s="558"/>
      <c r="J18" s="558"/>
      <c r="K18" s="558"/>
      <c r="L18" s="559">
        <v>101.8</v>
      </c>
      <c r="M18" s="559"/>
      <c r="N18" s="559"/>
      <c r="O18" s="559"/>
      <c r="P18" s="559"/>
      <c r="Q18" s="559"/>
      <c r="R18" s="560"/>
      <c r="S18" s="560"/>
      <c r="T18" s="560"/>
      <c r="U18" s="560"/>
      <c r="V18" s="561"/>
      <c r="W18" s="464"/>
      <c r="X18" s="465"/>
      <c r="Y18" s="465"/>
      <c r="Z18" s="465"/>
      <c r="AA18" s="465"/>
      <c r="AB18" s="456"/>
      <c r="AC18" s="562">
        <v>79.3</v>
      </c>
      <c r="AD18" s="563"/>
      <c r="AE18" s="563"/>
      <c r="AF18" s="563"/>
      <c r="AG18" s="564"/>
      <c r="AH18" s="562">
        <v>79.099999999999994</v>
      </c>
      <c r="AI18" s="563"/>
      <c r="AJ18" s="563"/>
      <c r="AK18" s="563"/>
      <c r="AL18" s="565"/>
      <c r="AM18" s="475"/>
      <c r="AN18" s="476"/>
      <c r="AO18" s="476"/>
      <c r="AP18" s="476"/>
      <c r="AQ18" s="476"/>
      <c r="AR18" s="476"/>
      <c r="AS18" s="476"/>
      <c r="AT18" s="477"/>
      <c r="AU18" s="478"/>
      <c r="AV18" s="479"/>
      <c r="AW18" s="479"/>
      <c r="AX18" s="479"/>
      <c r="AY18" s="480" t="s">
        <v>147</v>
      </c>
      <c r="AZ18" s="481"/>
      <c r="BA18" s="481"/>
      <c r="BB18" s="481"/>
      <c r="BC18" s="481"/>
      <c r="BD18" s="481"/>
      <c r="BE18" s="481"/>
      <c r="BF18" s="481"/>
      <c r="BG18" s="481"/>
      <c r="BH18" s="481"/>
      <c r="BI18" s="481"/>
      <c r="BJ18" s="481"/>
      <c r="BK18" s="481"/>
      <c r="BL18" s="481"/>
      <c r="BM18" s="482"/>
      <c r="BN18" s="446">
        <v>43180484</v>
      </c>
      <c r="BO18" s="447"/>
      <c r="BP18" s="447"/>
      <c r="BQ18" s="447"/>
      <c r="BR18" s="447"/>
      <c r="BS18" s="447"/>
      <c r="BT18" s="447"/>
      <c r="BU18" s="448"/>
      <c r="BV18" s="446">
        <v>42718078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148</v>
      </c>
      <c r="C19" s="489"/>
      <c r="D19" s="489"/>
      <c r="E19" s="558"/>
      <c r="F19" s="558"/>
      <c r="G19" s="558"/>
      <c r="H19" s="558"/>
      <c r="I19" s="558"/>
      <c r="J19" s="558"/>
      <c r="K19" s="558"/>
      <c r="L19" s="566">
        <v>2209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149</v>
      </c>
      <c r="AZ19" s="481"/>
      <c r="BA19" s="481"/>
      <c r="BB19" s="481"/>
      <c r="BC19" s="481"/>
      <c r="BD19" s="481"/>
      <c r="BE19" s="481"/>
      <c r="BF19" s="481"/>
      <c r="BG19" s="481"/>
      <c r="BH19" s="481"/>
      <c r="BI19" s="481"/>
      <c r="BJ19" s="481"/>
      <c r="BK19" s="481"/>
      <c r="BL19" s="481"/>
      <c r="BM19" s="482"/>
      <c r="BN19" s="446">
        <v>51121543</v>
      </c>
      <c r="BO19" s="447"/>
      <c r="BP19" s="447"/>
      <c r="BQ19" s="447"/>
      <c r="BR19" s="447"/>
      <c r="BS19" s="447"/>
      <c r="BT19" s="447"/>
      <c r="BU19" s="448"/>
      <c r="BV19" s="446">
        <v>51903342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150</v>
      </c>
      <c r="C20" s="489"/>
      <c r="D20" s="489"/>
      <c r="E20" s="558"/>
      <c r="F20" s="558"/>
      <c r="G20" s="558"/>
      <c r="H20" s="558"/>
      <c r="I20" s="558"/>
      <c r="J20" s="558"/>
      <c r="K20" s="558"/>
      <c r="L20" s="566">
        <v>94140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152</v>
      </c>
      <c r="C22" s="581"/>
      <c r="D22" s="582"/>
      <c r="E22" s="458" t="s">
        <v>1</v>
      </c>
      <c r="F22" s="463"/>
      <c r="G22" s="463"/>
      <c r="H22" s="463"/>
      <c r="I22" s="463"/>
      <c r="J22" s="463"/>
      <c r="K22" s="453"/>
      <c r="L22" s="458" t="s">
        <v>153</v>
      </c>
      <c r="M22" s="463"/>
      <c r="N22" s="463"/>
      <c r="O22" s="463"/>
      <c r="P22" s="453"/>
      <c r="Q22" s="589" t="s">
        <v>154</v>
      </c>
      <c r="R22" s="590"/>
      <c r="S22" s="590"/>
      <c r="T22" s="590"/>
      <c r="U22" s="590"/>
      <c r="V22" s="591"/>
      <c r="W22" s="595" t="s">
        <v>155</v>
      </c>
      <c r="X22" s="581"/>
      <c r="Y22" s="582"/>
      <c r="Z22" s="458" t="s">
        <v>1</v>
      </c>
      <c r="AA22" s="463"/>
      <c r="AB22" s="463"/>
      <c r="AC22" s="463"/>
      <c r="AD22" s="463"/>
      <c r="AE22" s="463"/>
      <c r="AF22" s="463"/>
      <c r="AG22" s="453"/>
      <c r="AH22" s="608" t="s">
        <v>156</v>
      </c>
      <c r="AI22" s="463"/>
      <c r="AJ22" s="463"/>
      <c r="AK22" s="463"/>
      <c r="AL22" s="453"/>
      <c r="AM22" s="608" t="s">
        <v>157</v>
      </c>
      <c r="AN22" s="609"/>
      <c r="AO22" s="609"/>
      <c r="AP22" s="609"/>
      <c r="AQ22" s="609"/>
      <c r="AR22" s="610"/>
      <c r="AS22" s="589" t="s">
        <v>154</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158</v>
      </c>
      <c r="AZ23" s="407"/>
      <c r="BA23" s="407"/>
      <c r="BB23" s="407"/>
      <c r="BC23" s="407"/>
      <c r="BD23" s="407"/>
      <c r="BE23" s="407"/>
      <c r="BF23" s="407"/>
      <c r="BG23" s="407"/>
      <c r="BH23" s="407"/>
      <c r="BI23" s="407"/>
      <c r="BJ23" s="407"/>
      <c r="BK23" s="407"/>
      <c r="BL23" s="407"/>
      <c r="BM23" s="408"/>
      <c r="BN23" s="446">
        <v>72120343</v>
      </c>
      <c r="BO23" s="447"/>
      <c r="BP23" s="447"/>
      <c r="BQ23" s="447"/>
      <c r="BR23" s="447"/>
      <c r="BS23" s="447"/>
      <c r="BT23" s="447"/>
      <c r="BU23" s="448"/>
      <c r="BV23" s="446">
        <v>72133174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159</v>
      </c>
      <c r="F24" s="476"/>
      <c r="G24" s="476"/>
      <c r="H24" s="476"/>
      <c r="I24" s="476"/>
      <c r="J24" s="476"/>
      <c r="K24" s="477"/>
      <c r="L24" s="497">
        <v>1</v>
      </c>
      <c r="M24" s="498"/>
      <c r="N24" s="498"/>
      <c r="O24" s="498"/>
      <c r="P24" s="537"/>
      <c r="Q24" s="497">
        <v>8802</v>
      </c>
      <c r="R24" s="498"/>
      <c r="S24" s="498"/>
      <c r="T24" s="498"/>
      <c r="U24" s="498"/>
      <c r="V24" s="537"/>
      <c r="W24" s="596"/>
      <c r="X24" s="584"/>
      <c r="Y24" s="585"/>
      <c r="Z24" s="496" t="s">
        <v>160</v>
      </c>
      <c r="AA24" s="476"/>
      <c r="AB24" s="476"/>
      <c r="AC24" s="476"/>
      <c r="AD24" s="476"/>
      <c r="AE24" s="476"/>
      <c r="AF24" s="476"/>
      <c r="AG24" s="477"/>
      <c r="AH24" s="497">
        <v>1332</v>
      </c>
      <c r="AI24" s="498"/>
      <c r="AJ24" s="498"/>
      <c r="AK24" s="498"/>
      <c r="AL24" s="537"/>
      <c r="AM24" s="497">
        <v>4070592</v>
      </c>
      <c r="AN24" s="498"/>
      <c r="AO24" s="498"/>
      <c r="AP24" s="498"/>
      <c r="AQ24" s="498"/>
      <c r="AR24" s="537"/>
      <c r="AS24" s="497">
        <v>3056</v>
      </c>
      <c r="AT24" s="498"/>
      <c r="AU24" s="498"/>
      <c r="AV24" s="498"/>
      <c r="AW24" s="498"/>
      <c r="AX24" s="499"/>
      <c r="AY24" s="616" t="s">
        <v>161</v>
      </c>
      <c r="AZ24" s="617"/>
      <c r="BA24" s="617"/>
      <c r="BB24" s="617"/>
      <c r="BC24" s="617"/>
      <c r="BD24" s="617"/>
      <c r="BE24" s="617"/>
      <c r="BF24" s="617"/>
      <c r="BG24" s="617"/>
      <c r="BH24" s="617"/>
      <c r="BI24" s="617"/>
      <c r="BJ24" s="617"/>
      <c r="BK24" s="617"/>
      <c r="BL24" s="617"/>
      <c r="BM24" s="618"/>
      <c r="BN24" s="446">
        <v>58461540</v>
      </c>
      <c r="BO24" s="447"/>
      <c r="BP24" s="447"/>
      <c r="BQ24" s="447"/>
      <c r="BR24" s="447"/>
      <c r="BS24" s="447"/>
      <c r="BT24" s="447"/>
      <c r="BU24" s="448"/>
      <c r="BV24" s="446">
        <v>58009345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162</v>
      </c>
      <c r="F25" s="476"/>
      <c r="G25" s="476"/>
      <c r="H25" s="476"/>
      <c r="I25" s="476"/>
      <c r="J25" s="476"/>
      <c r="K25" s="477"/>
      <c r="L25" s="497">
        <v>1</v>
      </c>
      <c r="M25" s="498"/>
      <c r="N25" s="498"/>
      <c r="O25" s="498"/>
      <c r="P25" s="537"/>
      <c r="Q25" s="497">
        <v>7400</v>
      </c>
      <c r="R25" s="498"/>
      <c r="S25" s="498"/>
      <c r="T25" s="498"/>
      <c r="U25" s="498"/>
      <c r="V25" s="537"/>
      <c r="W25" s="596"/>
      <c r="X25" s="584"/>
      <c r="Y25" s="585"/>
      <c r="Z25" s="496" t="s">
        <v>163</v>
      </c>
      <c r="AA25" s="476"/>
      <c r="AB25" s="476"/>
      <c r="AC25" s="476"/>
      <c r="AD25" s="476"/>
      <c r="AE25" s="476"/>
      <c r="AF25" s="476"/>
      <c r="AG25" s="477"/>
      <c r="AH25" s="497">
        <v>235</v>
      </c>
      <c r="AI25" s="498"/>
      <c r="AJ25" s="498"/>
      <c r="AK25" s="498"/>
      <c r="AL25" s="537"/>
      <c r="AM25" s="497">
        <v>674920</v>
      </c>
      <c r="AN25" s="498"/>
      <c r="AO25" s="498"/>
      <c r="AP25" s="498"/>
      <c r="AQ25" s="498"/>
      <c r="AR25" s="537"/>
      <c r="AS25" s="497">
        <v>2872</v>
      </c>
      <c r="AT25" s="498"/>
      <c r="AU25" s="498"/>
      <c r="AV25" s="498"/>
      <c r="AW25" s="498"/>
      <c r="AX25" s="499"/>
      <c r="AY25" s="406" t="s">
        <v>164</v>
      </c>
      <c r="AZ25" s="407"/>
      <c r="BA25" s="407"/>
      <c r="BB25" s="407"/>
      <c r="BC25" s="407"/>
      <c r="BD25" s="407"/>
      <c r="BE25" s="407"/>
      <c r="BF25" s="407"/>
      <c r="BG25" s="407"/>
      <c r="BH25" s="407"/>
      <c r="BI25" s="407"/>
      <c r="BJ25" s="407"/>
      <c r="BK25" s="407"/>
      <c r="BL25" s="407"/>
      <c r="BM25" s="408"/>
      <c r="BN25" s="409">
        <v>15753811</v>
      </c>
      <c r="BO25" s="410"/>
      <c r="BP25" s="410"/>
      <c r="BQ25" s="410"/>
      <c r="BR25" s="410"/>
      <c r="BS25" s="410"/>
      <c r="BT25" s="410"/>
      <c r="BU25" s="411"/>
      <c r="BV25" s="409">
        <v>15826013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165</v>
      </c>
      <c r="F26" s="476"/>
      <c r="G26" s="476"/>
      <c r="H26" s="476"/>
      <c r="I26" s="476"/>
      <c r="J26" s="476"/>
      <c r="K26" s="477"/>
      <c r="L26" s="497">
        <v>1</v>
      </c>
      <c r="M26" s="498"/>
      <c r="N26" s="498"/>
      <c r="O26" s="498"/>
      <c r="P26" s="537"/>
      <c r="Q26" s="497">
        <v>6479</v>
      </c>
      <c r="R26" s="498"/>
      <c r="S26" s="498"/>
      <c r="T26" s="498"/>
      <c r="U26" s="498"/>
      <c r="V26" s="537"/>
      <c r="W26" s="596"/>
      <c r="X26" s="584"/>
      <c r="Y26" s="585"/>
      <c r="Z26" s="496" t="s">
        <v>166</v>
      </c>
      <c r="AA26" s="606"/>
      <c r="AB26" s="606"/>
      <c r="AC26" s="606"/>
      <c r="AD26" s="606"/>
      <c r="AE26" s="606"/>
      <c r="AF26" s="606"/>
      <c r="AG26" s="607"/>
      <c r="AH26" s="497">
        <v>189</v>
      </c>
      <c r="AI26" s="498"/>
      <c r="AJ26" s="498"/>
      <c r="AK26" s="498"/>
      <c r="AL26" s="537"/>
      <c r="AM26" s="497">
        <v>605934</v>
      </c>
      <c r="AN26" s="498"/>
      <c r="AO26" s="498"/>
      <c r="AP26" s="498"/>
      <c r="AQ26" s="498"/>
      <c r="AR26" s="537"/>
      <c r="AS26" s="497">
        <v>3206</v>
      </c>
      <c r="AT26" s="498"/>
      <c r="AU26" s="498"/>
      <c r="AV26" s="498"/>
      <c r="AW26" s="498"/>
      <c r="AX26" s="499"/>
      <c r="AY26" s="449" t="s">
        <v>167</v>
      </c>
      <c r="AZ26" s="450"/>
      <c r="BA26" s="450"/>
      <c r="BB26" s="450"/>
      <c r="BC26" s="450"/>
      <c r="BD26" s="450"/>
      <c r="BE26" s="450"/>
      <c r="BF26" s="450"/>
      <c r="BG26" s="450"/>
      <c r="BH26" s="450"/>
      <c r="BI26" s="450"/>
      <c r="BJ26" s="450"/>
      <c r="BK26" s="450"/>
      <c r="BL26" s="450"/>
      <c r="BM26" s="451"/>
      <c r="BN26" s="446" t="s">
        <v>168</v>
      </c>
      <c r="BO26" s="447"/>
      <c r="BP26" s="447"/>
      <c r="BQ26" s="447"/>
      <c r="BR26" s="447"/>
      <c r="BS26" s="447"/>
      <c r="BT26" s="447"/>
      <c r="BU26" s="448"/>
      <c r="BV26" s="446" t="s">
        <v>121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169</v>
      </c>
      <c r="F27" s="476"/>
      <c r="G27" s="476"/>
      <c r="H27" s="476"/>
      <c r="I27" s="476"/>
      <c r="J27" s="476"/>
      <c r="K27" s="477"/>
      <c r="L27" s="497">
        <v>1</v>
      </c>
      <c r="M27" s="498"/>
      <c r="N27" s="498"/>
      <c r="O27" s="498"/>
      <c r="P27" s="537"/>
      <c r="Q27" s="497">
        <v>6903</v>
      </c>
      <c r="R27" s="498"/>
      <c r="S27" s="498"/>
      <c r="T27" s="498"/>
      <c r="U27" s="498"/>
      <c r="V27" s="537"/>
      <c r="W27" s="596"/>
      <c r="X27" s="584"/>
      <c r="Y27" s="585"/>
      <c r="Z27" s="496" t="s">
        <v>170</v>
      </c>
      <c r="AA27" s="476"/>
      <c r="AB27" s="476"/>
      <c r="AC27" s="476"/>
      <c r="AD27" s="476"/>
      <c r="AE27" s="476"/>
      <c r="AF27" s="476"/>
      <c r="AG27" s="477"/>
      <c r="AH27" s="497">
        <v>93</v>
      </c>
      <c r="AI27" s="498"/>
      <c r="AJ27" s="498"/>
      <c r="AK27" s="498"/>
      <c r="AL27" s="537"/>
      <c r="AM27" s="497">
        <v>303021</v>
      </c>
      <c r="AN27" s="498"/>
      <c r="AO27" s="498"/>
      <c r="AP27" s="498"/>
      <c r="AQ27" s="498"/>
      <c r="AR27" s="537"/>
      <c r="AS27" s="497">
        <v>3258</v>
      </c>
      <c r="AT27" s="498"/>
      <c r="AU27" s="498"/>
      <c r="AV27" s="498"/>
      <c r="AW27" s="498"/>
      <c r="AX27" s="499"/>
      <c r="AY27" s="538" t="s">
        <v>171</v>
      </c>
      <c r="AZ27" s="539"/>
      <c r="BA27" s="539"/>
      <c r="BB27" s="539"/>
      <c r="BC27" s="539"/>
      <c r="BD27" s="539"/>
      <c r="BE27" s="539"/>
      <c r="BF27" s="539"/>
      <c r="BG27" s="539"/>
      <c r="BH27" s="539"/>
      <c r="BI27" s="539"/>
      <c r="BJ27" s="539"/>
      <c r="BK27" s="539"/>
      <c r="BL27" s="539"/>
      <c r="BM27" s="540"/>
      <c r="BN27" s="619">
        <v>500000</v>
      </c>
      <c r="BO27" s="620"/>
      <c r="BP27" s="620"/>
      <c r="BQ27" s="620"/>
      <c r="BR27" s="620"/>
      <c r="BS27" s="620"/>
      <c r="BT27" s="620"/>
      <c r="BU27" s="621"/>
      <c r="BV27" s="619">
        <v>500000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172</v>
      </c>
      <c r="F28" s="476"/>
      <c r="G28" s="476"/>
      <c r="H28" s="476"/>
      <c r="I28" s="476"/>
      <c r="J28" s="476"/>
      <c r="K28" s="477"/>
      <c r="L28" s="497">
        <v>1</v>
      </c>
      <c r="M28" s="498"/>
      <c r="N28" s="498"/>
      <c r="O28" s="498"/>
      <c r="P28" s="537"/>
      <c r="Q28" s="497">
        <v>6202</v>
      </c>
      <c r="R28" s="498"/>
      <c r="S28" s="498"/>
      <c r="T28" s="498"/>
      <c r="U28" s="498"/>
      <c r="V28" s="537"/>
      <c r="W28" s="596"/>
      <c r="X28" s="584"/>
      <c r="Y28" s="585"/>
      <c r="Z28" s="496" t="s">
        <v>173</v>
      </c>
      <c r="AA28" s="476"/>
      <c r="AB28" s="476"/>
      <c r="AC28" s="476"/>
      <c r="AD28" s="476"/>
      <c r="AE28" s="476"/>
      <c r="AF28" s="476"/>
      <c r="AG28" s="477"/>
      <c r="AH28" s="497">
        <v>1</v>
      </c>
      <c r="AI28" s="498"/>
      <c r="AJ28" s="498"/>
      <c r="AK28" s="498"/>
      <c r="AL28" s="537"/>
      <c r="AM28" s="497" t="s">
        <v>174</v>
      </c>
      <c r="AN28" s="498"/>
      <c r="AO28" s="498"/>
      <c r="AP28" s="498"/>
      <c r="AQ28" s="498"/>
      <c r="AR28" s="537"/>
      <c r="AS28" s="497" t="s">
        <v>174</v>
      </c>
      <c r="AT28" s="498"/>
      <c r="AU28" s="498"/>
      <c r="AV28" s="498"/>
      <c r="AW28" s="498"/>
      <c r="AX28" s="499"/>
      <c r="AY28" s="622" t="s">
        <v>175</v>
      </c>
      <c r="AZ28" s="623"/>
      <c r="BA28" s="623"/>
      <c r="BB28" s="624"/>
      <c r="BC28" s="406" t="s">
        <v>41</v>
      </c>
      <c r="BD28" s="407"/>
      <c r="BE28" s="407"/>
      <c r="BF28" s="407"/>
      <c r="BG28" s="407"/>
      <c r="BH28" s="407"/>
      <c r="BI28" s="407"/>
      <c r="BJ28" s="407"/>
      <c r="BK28" s="407"/>
      <c r="BL28" s="407"/>
      <c r="BM28" s="408"/>
      <c r="BN28" s="409">
        <v>5333098</v>
      </c>
      <c r="BO28" s="410"/>
      <c r="BP28" s="410"/>
      <c r="BQ28" s="410"/>
      <c r="BR28" s="410"/>
      <c r="BS28" s="410"/>
      <c r="BT28" s="410"/>
      <c r="BU28" s="411"/>
      <c r="BV28" s="409">
        <v>5177048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176</v>
      </c>
      <c r="F29" s="476"/>
      <c r="G29" s="476"/>
      <c r="H29" s="476"/>
      <c r="I29" s="476"/>
      <c r="J29" s="476"/>
      <c r="K29" s="477"/>
      <c r="L29" s="497">
        <v>24</v>
      </c>
      <c r="M29" s="498"/>
      <c r="N29" s="498"/>
      <c r="O29" s="498"/>
      <c r="P29" s="537"/>
      <c r="Q29" s="497">
        <v>5693</v>
      </c>
      <c r="R29" s="498"/>
      <c r="S29" s="498"/>
      <c r="T29" s="498"/>
      <c r="U29" s="498"/>
      <c r="V29" s="537"/>
      <c r="W29" s="597"/>
      <c r="X29" s="598"/>
      <c r="Y29" s="599"/>
      <c r="Z29" s="496" t="s">
        <v>177</v>
      </c>
      <c r="AA29" s="476"/>
      <c r="AB29" s="476"/>
      <c r="AC29" s="476"/>
      <c r="AD29" s="476"/>
      <c r="AE29" s="476"/>
      <c r="AF29" s="476"/>
      <c r="AG29" s="477"/>
      <c r="AH29" s="497">
        <v>1426</v>
      </c>
      <c r="AI29" s="498"/>
      <c r="AJ29" s="498"/>
      <c r="AK29" s="498"/>
      <c r="AL29" s="537"/>
      <c r="AM29" s="497">
        <v>4378238</v>
      </c>
      <c r="AN29" s="498"/>
      <c r="AO29" s="498"/>
      <c r="AP29" s="498"/>
      <c r="AQ29" s="498"/>
      <c r="AR29" s="537"/>
      <c r="AS29" s="497">
        <v>3070</v>
      </c>
      <c r="AT29" s="498"/>
      <c r="AU29" s="498"/>
      <c r="AV29" s="498"/>
      <c r="AW29" s="498"/>
      <c r="AX29" s="499"/>
      <c r="AY29" s="625"/>
      <c r="AZ29" s="626"/>
      <c r="BA29" s="626"/>
      <c r="BB29" s="627"/>
      <c r="BC29" s="480" t="s">
        <v>178</v>
      </c>
      <c r="BD29" s="481"/>
      <c r="BE29" s="481"/>
      <c r="BF29" s="481"/>
      <c r="BG29" s="481"/>
      <c r="BH29" s="481"/>
      <c r="BI29" s="481"/>
      <c r="BJ29" s="481"/>
      <c r="BK29" s="481"/>
      <c r="BL29" s="481"/>
      <c r="BM29" s="482"/>
      <c r="BN29" s="446">
        <v>245667</v>
      </c>
      <c r="BO29" s="447"/>
      <c r="BP29" s="447"/>
      <c r="BQ29" s="447"/>
      <c r="BR29" s="447"/>
      <c r="BS29" s="447"/>
      <c r="BT29" s="447"/>
      <c r="BU29" s="448"/>
      <c r="BV29" s="446">
        <v>245583</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179</v>
      </c>
      <c r="X30" s="604"/>
      <c r="Y30" s="604"/>
      <c r="Z30" s="604"/>
      <c r="AA30" s="604"/>
      <c r="AB30" s="604"/>
      <c r="AC30" s="604"/>
      <c r="AD30" s="604"/>
      <c r="AE30" s="604"/>
      <c r="AF30" s="604"/>
      <c r="AG30" s="605"/>
      <c r="AH30" s="562">
        <v>98.8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3924226</v>
      </c>
      <c r="BO30" s="620"/>
      <c r="BP30" s="620"/>
      <c r="BQ30" s="620"/>
      <c r="BR30" s="620"/>
      <c r="BS30" s="620"/>
      <c r="BT30" s="620"/>
      <c r="BU30" s="621"/>
      <c r="BV30" s="619">
        <v>3894907</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186</v>
      </c>
      <c r="D33" s="470"/>
      <c r="E33" s="435" t="s">
        <v>187</v>
      </c>
      <c r="F33" s="435"/>
      <c r="G33" s="435"/>
      <c r="H33" s="435"/>
      <c r="I33" s="435"/>
      <c r="J33" s="435"/>
      <c r="K33" s="435"/>
      <c r="L33" s="435"/>
      <c r="M33" s="435"/>
      <c r="N33" s="435"/>
      <c r="O33" s="435"/>
      <c r="P33" s="435"/>
      <c r="Q33" s="435"/>
      <c r="R33" s="435"/>
      <c r="S33" s="435"/>
      <c r="T33" s="195"/>
      <c r="U33" s="470" t="s">
        <v>186</v>
      </c>
      <c r="V33" s="470"/>
      <c r="W33" s="435" t="s">
        <v>187</v>
      </c>
      <c r="X33" s="435"/>
      <c r="Y33" s="435"/>
      <c r="Z33" s="435"/>
      <c r="AA33" s="435"/>
      <c r="AB33" s="435"/>
      <c r="AC33" s="435"/>
      <c r="AD33" s="435"/>
      <c r="AE33" s="435"/>
      <c r="AF33" s="435"/>
      <c r="AG33" s="435"/>
      <c r="AH33" s="435"/>
      <c r="AI33" s="435"/>
      <c r="AJ33" s="435"/>
      <c r="AK33" s="435"/>
      <c r="AL33" s="195"/>
      <c r="AM33" s="470" t="s">
        <v>186</v>
      </c>
      <c r="AN33" s="470"/>
      <c r="AO33" s="435" t="s">
        <v>187</v>
      </c>
      <c r="AP33" s="435"/>
      <c r="AQ33" s="435"/>
      <c r="AR33" s="435"/>
      <c r="AS33" s="435"/>
      <c r="AT33" s="435"/>
      <c r="AU33" s="435"/>
      <c r="AV33" s="435"/>
      <c r="AW33" s="435"/>
      <c r="AX33" s="435"/>
      <c r="AY33" s="435"/>
      <c r="AZ33" s="435"/>
      <c r="BA33" s="435"/>
      <c r="BB33" s="435"/>
      <c r="BC33" s="435"/>
      <c r="BD33" s="196"/>
      <c r="BE33" s="435" t="s">
        <v>188</v>
      </c>
      <c r="BF33" s="435"/>
      <c r="BG33" s="435" t="s">
        <v>189</v>
      </c>
      <c r="BH33" s="435"/>
      <c r="BI33" s="435"/>
      <c r="BJ33" s="435"/>
      <c r="BK33" s="435"/>
      <c r="BL33" s="435"/>
      <c r="BM33" s="435"/>
      <c r="BN33" s="435"/>
      <c r="BO33" s="435"/>
      <c r="BP33" s="435"/>
      <c r="BQ33" s="435"/>
      <c r="BR33" s="435"/>
      <c r="BS33" s="435"/>
      <c r="BT33" s="435"/>
      <c r="BU33" s="435"/>
      <c r="BV33" s="196"/>
      <c r="BW33" s="470" t="s">
        <v>188</v>
      </c>
      <c r="BX33" s="470"/>
      <c r="BY33" s="435" t="s">
        <v>190</v>
      </c>
      <c r="BZ33" s="435"/>
      <c r="CA33" s="435"/>
      <c r="CB33" s="435"/>
      <c r="CC33" s="435"/>
      <c r="CD33" s="435"/>
      <c r="CE33" s="435"/>
      <c r="CF33" s="435"/>
      <c r="CG33" s="435"/>
      <c r="CH33" s="435"/>
      <c r="CI33" s="435"/>
      <c r="CJ33" s="435"/>
      <c r="CK33" s="435"/>
      <c r="CL33" s="435"/>
      <c r="CM33" s="435"/>
      <c r="CN33" s="195"/>
      <c r="CO33" s="470" t="s">
        <v>191</v>
      </c>
      <c r="CP33" s="470"/>
      <c r="CQ33" s="435" t="s">
        <v>192</v>
      </c>
      <c r="CR33" s="435"/>
      <c r="CS33" s="435"/>
      <c r="CT33" s="435"/>
      <c r="CU33" s="435"/>
      <c r="CV33" s="435"/>
      <c r="CW33" s="435"/>
      <c r="CX33" s="435"/>
      <c r="CY33" s="435"/>
      <c r="CZ33" s="435"/>
      <c r="DA33" s="435"/>
      <c r="DB33" s="435"/>
      <c r="DC33" s="435"/>
      <c r="DD33" s="435"/>
      <c r="DE33" s="435"/>
      <c r="DF33" s="195"/>
      <c r="DG33" s="631" t="s">
        <v>193</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国民健康保険事業費</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IF('各会計、関係団体の財政状況及び健全化判断比率'!B33="","",'各会計、関係団体の財政状況及び健全化判断比率'!B33)</f>
        <v>病院事業会計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丹波少年自然の家</v>
      </c>
      <c r="BZ34" s="633"/>
      <c r="CA34" s="633"/>
      <c r="CB34" s="633"/>
      <c r="CC34" s="633"/>
      <c r="CD34" s="633"/>
      <c r="CE34" s="633"/>
      <c r="CF34" s="633"/>
      <c r="CG34" s="633"/>
      <c r="CH34" s="633"/>
      <c r="CI34" s="633"/>
      <c r="CJ34" s="633"/>
      <c r="CK34" s="633"/>
      <c r="CL34" s="633"/>
      <c r="CM34" s="633"/>
      <c r="CN34" s="193"/>
      <c r="CO34" s="632">
        <f>IF(CQ34="","",MAX(C34:D43,U34:V43,AM34:AN43,BE34:BF43,BW34:BX43)+1)</f>
        <v>12</v>
      </c>
      <c r="CP34" s="632"/>
      <c r="CQ34" s="633" t="str">
        <f>IF('各会計、関係団体の財政状況及び健全化判断比率'!BS7="","",'各会計、関係団体の財政状況及び健全化判断比率'!BS7)</f>
        <v>（公財）宝塚市スポーツ振興公社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特別会計宝塚すみれ墓苑事業費</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国民健康保険診療施設費</v>
      </c>
      <c r="X35" s="633"/>
      <c r="Y35" s="633"/>
      <c r="Z35" s="633"/>
      <c r="AA35" s="633"/>
      <c r="AB35" s="633"/>
      <c r="AC35" s="633"/>
      <c r="AD35" s="633"/>
      <c r="AE35" s="633"/>
      <c r="AF35" s="633"/>
      <c r="AG35" s="633"/>
      <c r="AH35" s="633"/>
      <c r="AI35" s="633"/>
      <c r="AJ35" s="633"/>
      <c r="AK35" s="633"/>
      <c r="AL35" s="193"/>
      <c r="AM35" s="632">
        <f t="shared" ref="AM35:AM43" si="0">IF(AO35="","",AM34+1)</f>
        <v>9</v>
      </c>
      <c r="AN35" s="632"/>
      <c r="AO35" s="633" t="str">
        <f>IF('各会計、関係団体の財政状況及び健全化判断比率'!B34="","",'各会計、関係団体の財政状況及び健全化判断比率'!B34)</f>
        <v>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t="str">
        <f t="shared" ref="BW35:BW43" si="2">IF(BY35="","",BW34+1)</f>
        <v/>
      </c>
      <c r="BX35" s="632"/>
      <c r="BY35" s="633" t="str">
        <f>IF('各会計、関係団体の財政状況及び健全化判断比率'!B69="","",'各会計、関係団体の財政状況及び健全化判断比率'!B69)</f>
        <v/>
      </c>
      <c r="BZ35" s="633"/>
      <c r="CA35" s="633"/>
      <c r="CB35" s="633"/>
      <c r="CC35" s="633"/>
      <c r="CD35" s="633"/>
      <c r="CE35" s="633"/>
      <c r="CF35" s="633"/>
      <c r="CG35" s="633"/>
      <c r="CH35" s="633"/>
      <c r="CI35" s="633"/>
      <c r="CJ35" s="633"/>
      <c r="CK35" s="633"/>
      <c r="CL35" s="633"/>
      <c r="CM35" s="633"/>
      <c r="CN35" s="193"/>
      <c r="CO35" s="632">
        <f t="shared" ref="CO35:CO43" si="3">IF(CQ35="","",CO34+1)</f>
        <v>13</v>
      </c>
      <c r="CP35" s="632"/>
      <c r="CQ35" s="633" t="str">
        <f>IF('各会計、関係団体の財政状況及び健全化判断比率'!BS8="","",'各会計、関係団体の財政状況及び健全化判断比率'!BS8)</f>
        <v>ソリオ宝塚都市開発（株）</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介護保険事業費</v>
      </c>
      <c r="X36" s="633"/>
      <c r="Y36" s="633"/>
      <c r="Z36" s="633"/>
      <c r="AA36" s="633"/>
      <c r="AB36" s="633"/>
      <c r="AC36" s="633"/>
      <c r="AD36" s="633"/>
      <c r="AE36" s="633"/>
      <c r="AF36" s="633"/>
      <c r="AG36" s="633"/>
      <c r="AH36" s="633"/>
      <c r="AI36" s="633"/>
      <c r="AJ36" s="633"/>
      <c r="AK36" s="633"/>
      <c r="AL36" s="193"/>
      <c r="AM36" s="632">
        <f t="shared" si="0"/>
        <v>10</v>
      </c>
      <c r="AN36" s="632"/>
      <c r="AO36" s="633" t="str">
        <f>IF('各会計、関係団体の財政状況及び健全化判断比率'!B35="","",'各会計、関係団体の財政状況及び健全化判断比率'!B35)</f>
        <v>下水道事業会計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t="str">
        <f t="shared" si="2"/>
        <v/>
      </c>
      <c r="BX36" s="632"/>
      <c r="BY36" s="633" t="str">
        <f>IF('各会計、関係団体の財政状況及び健全化判断比率'!B70="","",'各会計、関係団体の財政状況及び健全化判断比率'!B70)</f>
        <v/>
      </c>
      <c r="BZ36" s="633"/>
      <c r="CA36" s="633"/>
      <c r="CB36" s="633"/>
      <c r="CC36" s="633"/>
      <c r="CD36" s="633"/>
      <c r="CE36" s="633"/>
      <c r="CF36" s="633"/>
      <c r="CG36" s="633"/>
      <c r="CH36" s="633"/>
      <c r="CI36" s="633"/>
      <c r="CJ36" s="633"/>
      <c r="CK36" s="633"/>
      <c r="CL36" s="633"/>
      <c r="CM36" s="633"/>
      <c r="CN36" s="193"/>
      <c r="CO36" s="632">
        <f t="shared" si="3"/>
        <v>14</v>
      </c>
      <c r="CP36" s="632"/>
      <c r="CQ36" s="633" t="str">
        <f>IF('各会計、関係団体の財政状況及び健全化判断比率'!BS9="","",'各会計、関係団体の財政状況及び健全化判断比率'!BS9)</f>
        <v>（公財）宝塚市文化財団</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後期高齢者医療事業費</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t="str">
        <f t="shared" si="2"/>
        <v/>
      </c>
      <c r="BX37" s="632"/>
      <c r="BY37" s="633" t="str">
        <f>IF('各会計、関係団体の財政状況及び健全化判断比率'!B71="","",'各会計、関係団体の財政状況及び健全化判断比率'!B71)</f>
        <v/>
      </c>
      <c r="BZ37" s="633"/>
      <c r="CA37" s="633"/>
      <c r="CB37" s="633"/>
      <c r="CC37" s="633"/>
      <c r="CD37" s="633"/>
      <c r="CE37" s="633"/>
      <c r="CF37" s="633"/>
      <c r="CG37" s="633"/>
      <c r="CH37" s="633"/>
      <c r="CI37" s="633"/>
      <c r="CJ37" s="633"/>
      <c r="CK37" s="633"/>
      <c r="CL37" s="633"/>
      <c r="CM37" s="633"/>
      <c r="CN37" s="193"/>
      <c r="CO37" s="632">
        <f t="shared" si="3"/>
        <v>15</v>
      </c>
      <c r="CP37" s="632"/>
      <c r="CQ37" s="633" t="str">
        <f>IF('各会計、関係団体の財政状況及び健全化判断比率'!BS10="","",'各会計、関係団体の財政状況及び健全化判断比率'!BS10)</f>
        <v>（一財）宝塚市保健福祉サービス公社</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7</v>
      </c>
      <c r="V38" s="632"/>
      <c r="W38" s="633" t="str">
        <f>IF('各会計、関係団体の財政状況及び健全化判断比率'!B32="","",'各会計、関係団体の財政状況及び健全化判断比率'!B32)</f>
        <v>農業共済事業費</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f t="shared" si="3"/>
        <v>16</v>
      </c>
      <c r="CP38" s="632"/>
      <c r="CQ38" s="633" t="str">
        <f>IF('各会計、関係団体の財政状況及び健全化判断比率'!BS11="","",'各会計、関係団体の財政状況及び健全化判断比率'!BS11)</f>
        <v>宝塚都市環境サービス（株）</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f t="shared" si="3"/>
        <v>17</v>
      </c>
      <c r="CP39" s="632"/>
      <c r="CQ39" s="633" t="str">
        <f>IF('各会計、関係団体の財政状況及び健全化判断比率'!BS12="","",'各会計、関係団体の財政状況及び健全化判断比率'!BS12)</f>
        <v>宝塚山本ガーデン・クリエイティブ（株）</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f t="shared" si="3"/>
        <v>18</v>
      </c>
      <c r="CP40" s="632"/>
      <c r="CQ40" s="633" t="str">
        <f>IF('各会計、関係団体の財政状況及び健全化判断比率'!BS13="","",'各会計、関係団体の財政状況及び健全化判断比率'!BS13)</f>
        <v>（株）エフエム宝塚</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f t="shared" si="3"/>
        <v>19</v>
      </c>
      <c r="CP41" s="632"/>
      <c r="CQ41" s="633" t="str">
        <f>IF('各会計、関係団体の財政状況及び健全化判断比率'!BS14="","",'各会計、関係団体の財政状況及び健全化判断比率'!BS14)</f>
        <v>宝塚市土地開発公社</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f t="shared" si="3"/>
        <v>20</v>
      </c>
      <c r="CP42" s="632"/>
      <c r="CQ42" s="633" t="str">
        <f>IF('各会計、関係団体の財政状況及び健全化判断比率'!BS15="","",'各会計、関係団体の財政状況及び健全化判断比率'!BS15)</f>
        <v>逆瀬川都市開発（株）</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f t="shared" si="3"/>
        <v>21</v>
      </c>
      <c r="CP43" s="632"/>
      <c r="CQ43" s="633" t="str">
        <f>IF('各会計、関係団体の財政状況及び健全化判断比率'!BS16="","",'各会計、関係団体の財政状況及び健全化判断比率'!BS16)</f>
        <v>（公財）阪神北広域救急医療財団</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198</v>
      </c>
    </row>
    <row r="50" spans="5:5" x14ac:dyDescent="0.15">
      <c r="E50" s="167" t="s">
        <v>199</v>
      </c>
    </row>
    <row r="51" spans="5:5" x14ac:dyDescent="0.15">
      <c r="E51" s="167" t="s">
        <v>200</v>
      </c>
    </row>
    <row r="52" spans="5:5" x14ac:dyDescent="0.15">
      <c r="E52" s="167" t="s">
        <v>201</v>
      </c>
    </row>
    <row r="53" spans="5:5" x14ac:dyDescent="0.15">
      <c r="E53" s="167" t="s">
        <v>202</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0uAwQ2ijm5/GAMIMfAPNPNjNZgDB9SSc7teC5Den1aFYfieUh/2UpS2K13QoEOS295BssDPK4spe5ZdGEV5+qA==" saltValue="RNInUHATS/Yk+ftKQnvkf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22" zoomScale="80" zoomScaleNormal="80" zoomScaleSheetLayoutView="100" workbookViewId="0">
      <selection activeCell="BG34" sqref="BG34:BU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24" t="s">
        <v>553</v>
      </c>
      <c r="D34" s="1224"/>
      <c r="E34" s="1225"/>
      <c r="F34" s="32" t="s">
        <v>554</v>
      </c>
      <c r="G34" s="33" t="s">
        <v>555</v>
      </c>
      <c r="H34" s="33" t="s">
        <v>556</v>
      </c>
      <c r="I34" s="33" t="s">
        <v>557</v>
      </c>
      <c r="J34" s="34" t="s">
        <v>558</v>
      </c>
      <c r="K34" s="22"/>
      <c r="L34" s="22"/>
      <c r="M34" s="22"/>
      <c r="N34" s="22"/>
      <c r="O34" s="22"/>
      <c r="P34" s="22"/>
    </row>
    <row r="35" spans="1:16" ht="39" customHeight="1" x14ac:dyDescent="0.15">
      <c r="A35" s="22"/>
      <c r="B35" s="35"/>
      <c r="C35" s="1218" t="s">
        <v>559</v>
      </c>
      <c r="D35" s="1219"/>
      <c r="E35" s="1220"/>
      <c r="F35" s="36">
        <v>13.94</v>
      </c>
      <c r="G35" s="37">
        <v>10.9</v>
      </c>
      <c r="H35" s="37">
        <v>8.81</v>
      </c>
      <c r="I35" s="37">
        <v>7.39</v>
      </c>
      <c r="J35" s="38">
        <v>6.99</v>
      </c>
      <c r="K35" s="22"/>
      <c r="L35" s="22"/>
      <c r="M35" s="22"/>
      <c r="N35" s="22"/>
      <c r="O35" s="22"/>
      <c r="P35" s="22"/>
    </row>
    <row r="36" spans="1:16" ht="39" customHeight="1" x14ac:dyDescent="0.15">
      <c r="A36" s="22"/>
      <c r="B36" s="35"/>
      <c r="C36" s="1218" t="s">
        <v>560</v>
      </c>
      <c r="D36" s="1219"/>
      <c r="E36" s="1220"/>
      <c r="F36" s="36" t="s">
        <v>561</v>
      </c>
      <c r="G36" s="37" t="s">
        <v>562</v>
      </c>
      <c r="H36" s="37" t="s">
        <v>563</v>
      </c>
      <c r="I36" s="37">
        <v>0.09</v>
      </c>
      <c r="J36" s="38">
        <v>2.97</v>
      </c>
      <c r="K36" s="22"/>
      <c r="L36" s="22"/>
      <c r="M36" s="22"/>
      <c r="N36" s="22"/>
      <c r="O36" s="22"/>
      <c r="P36" s="22"/>
    </row>
    <row r="37" spans="1:16" ht="39" customHeight="1" x14ac:dyDescent="0.15">
      <c r="A37" s="22"/>
      <c r="B37" s="35"/>
      <c r="C37" s="1218" t="s">
        <v>564</v>
      </c>
      <c r="D37" s="1219"/>
      <c r="E37" s="1220"/>
      <c r="F37" s="36">
        <v>1.52</v>
      </c>
      <c r="G37" s="37">
        <v>0.68</v>
      </c>
      <c r="H37" s="37">
        <v>1.36</v>
      </c>
      <c r="I37" s="37">
        <v>0.5</v>
      </c>
      <c r="J37" s="38">
        <v>1.28</v>
      </c>
      <c r="K37" s="22"/>
      <c r="L37" s="22"/>
      <c r="M37" s="22"/>
      <c r="N37" s="22"/>
      <c r="O37" s="22"/>
      <c r="P37" s="22"/>
    </row>
    <row r="38" spans="1:16" ht="39" customHeight="1" x14ac:dyDescent="0.15">
      <c r="A38" s="22"/>
      <c r="B38" s="35"/>
      <c r="C38" s="1218" t="s">
        <v>565</v>
      </c>
      <c r="D38" s="1219"/>
      <c r="E38" s="1220"/>
      <c r="F38" s="36">
        <v>0</v>
      </c>
      <c r="G38" s="37">
        <v>0.42</v>
      </c>
      <c r="H38" s="37">
        <v>0.99</v>
      </c>
      <c r="I38" s="37">
        <v>0.92</v>
      </c>
      <c r="J38" s="38">
        <v>1.24</v>
      </c>
      <c r="K38" s="22"/>
      <c r="L38" s="22"/>
      <c r="M38" s="22"/>
      <c r="N38" s="22"/>
      <c r="O38" s="22"/>
      <c r="P38" s="22"/>
    </row>
    <row r="39" spans="1:16" ht="39" customHeight="1" x14ac:dyDescent="0.15">
      <c r="A39" s="22"/>
      <c r="B39" s="35"/>
      <c r="C39" s="1218" t="s">
        <v>566</v>
      </c>
      <c r="D39" s="1219"/>
      <c r="E39" s="1220"/>
      <c r="F39" s="36">
        <v>0</v>
      </c>
      <c r="G39" s="37">
        <v>0.98</v>
      </c>
      <c r="H39" s="37">
        <v>1.35</v>
      </c>
      <c r="I39" s="37">
        <v>1.51</v>
      </c>
      <c r="J39" s="38">
        <v>0.65</v>
      </c>
      <c r="K39" s="22"/>
      <c r="L39" s="22"/>
      <c r="M39" s="22"/>
      <c r="N39" s="22"/>
      <c r="O39" s="22"/>
      <c r="P39" s="22"/>
    </row>
    <row r="40" spans="1:16" ht="39" customHeight="1" x14ac:dyDescent="0.15">
      <c r="A40" s="22"/>
      <c r="B40" s="35"/>
      <c r="C40" s="1218" t="s">
        <v>567</v>
      </c>
      <c r="D40" s="1219"/>
      <c r="E40" s="1220"/>
      <c r="F40" s="36">
        <v>0.01</v>
      </c>
      <c r="G40" s="37">
        <v>0.01</v>
      </c>
      <c r="H40" s="37">
        <v>0.27</v>
      </c>
      <c r="I40" s="37">
        <v>0.3</v>
      </c>
      <c r="J40" s="38">
        <v>0.3</v>
      </c>
      <c r="K40" s="22"/>
      <c r="L40" s="22"/>
      <c r="M40" s="22"/>
      <c r="N40" s="22"/>
      <c r="O40" s="22"/>
      <c r="P40" s="22"/>
    </row>
    <row r="41" spans="1:16" ht="39" customHeight="1" x14ac:dyDescent="0.15">
      <c r="A41" s="22"/>
      <c r="B41" s="35"/>
      <c r="C41" s="1218" t="s">
        <v>568</v>
      </c>
      <c r="D41" s="1219"/>
      <c r="E41" s="1220"/>
      <c r="F41" s="36">
        <v>0.22</v>
      </c>
      <c r="G41" s="37">
        <v>0.26</v>
      </c>
      <c r="H41" s="37">
        <v>0.01</v>
      </c>
      <c r="I41" s="37">
        <v>0.01</v>
      </c>
      <c r="J41" s="38">
        <v>0.01</v>
      </c>
      <c r="K41" s="22"/>
      <c r="L41" s="22"/>
      <c r="M41" s="22"/>
      <c r="N41" s="22"/>
      <c r="O41" s="22"/>
      <c r="P41" s="22"/>
    </row>
    <row r="42" spans="1:16" ht="39" customHeight="1" x14ac:dyDescent="0.15">
      <c r="A42" s="22"/>
      <c r="B42" s="39"/>
      <c r="C42" s="1218" t="s">
        <v>569</v>
      </c>
      <c r="D42" s="1219"/>
      <c r="E42" s="1220"/>
      <c r="F42" s="36" t="s">
        <v>505</v>
      </c>
      <c r="G42" s="37" t="s">
        <v>505</v>
      </c>
      <c r="H42" s="37" t="s">
        <v>505</v>
      </c>
      <c r="I42" s="37" t="s">
        <v>505</v>
      </c>
      <c r="J42" s="38" t="s">
        <v>505</v>
      </c>
      <c r="K42" s="22"/>
      <c r="L42" s="22"/>
      <c r="M42" s="22"/>
      <c r="N42" s="22"/>
      <c r="O42" s="22"/>
      <c r="P42" s="22"/>
    </row>
    <row r="43" spans="1:16" ht="39" customHeight="1" thickBot="1" x14ac:dyDescent="0.2">
      <c r="A43" s="22"/>
      <c r="B43" s="40"/>
      <c r="C43" s="1221" t="s">
        <v>570</v>
      </c>
      <c r="D43" s="1222"/>
      <c r="E43" s="1223"/>
      <c r="F43" s="41">
        <v>0.4</v>
      </c>
      <c r="G43" s="42">
        <v>0.52</v>
      </c>
      <c r="H43" s="42">
        <v>0.5</v>
      </c>
      <c r="I43" s="42">
        <v>0.34</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Oqg+YwI5ijndAqlAYCT7+ZEq4Tz1FYQMI08i/HbYYk0Be/gIhBWPuqKd5Ae39BZihjElzLlbWtevUClkQKTEA==" saltValue="VKrLAF8vgkc/8e48ke8m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topLeftCell="F16" zoomScale="80" zoomScaleNormal="80" zoomScaleSheetLayoutView="55" workbookViewId="0">
      <selection activeCell="BG34" sqref="BG34:BU3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7954</v>
      </c>
      <c r="L45" s="60">
        <v>7431</v>
      </c>
      <c r="M45" s="60">
        <v>6820</v>
      </c>
      <c r="N45" s="60">
        <v>6660</v>
      </c>
      <c r="O45" s="61">
        <v>6590</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505</v>
      </c>
      <c r="L46" s="64" t="s">
        <v>505</v>
      </c>
      <c r="M46" s="64" t="s">
        <v>505</v>
      </c>
      <c r="N46" s="64" t="s">
        <v>505</v>
      </c>
      <c r="O46" s="65" t="s">
        <v>505</v>
      </c>
      <c r="P46" s="48"/>
      <c r="Q46" s="48"/>
      <c r="R46" s="48"/>
      <c r="S46" s="48"/>
      <c r="T46" s="48"/>
      <c r="U46" s="48"/>
    </row>
    <row r="47" spans="1:21" ht="30.75" customHeight="1" x14ac:dyDescent="0.15">
      <c r="A47" s="48"/>
      <c r="B47" s="1236"/>
      <c r="C47" s="1237"/>
      <c r="D47" s="62"/>
      <c r="E47" s="1228" t="s">
        <v>13</v>
      </c>
      <c r="F47" s="1228"/>
      <c r="G47" s="1228"/>
      <c r="H47" s="1228"/>
      <c r="I47" s="1228"/>
      <c r="J47" s="1229"/>
      <c r="K47" s="63">
        <v>30</v>
      </c>
      <c r="L47" s="64">
        <v>13</v>
      </c>
      <c r="M47" s="64">
        <v>7</v>
      </c>
      <c r="N47" s="64" t="s">
        <v>505</v>
      </c>
      <c r="O47" s="65" t="s">
        <v>505</v>
      </c>
      <c r="P47" s="48"/>
      <c r="Q47" s="48"/>
      <c r="R47" s="48"/>
      <c r="S47" s="48"/>
      <c r="T47" s="48"/>
      <c r="U47" s="48"/>
    </row>
    <row r="48" spans="1:21" ht="30.75" customHeight="1" x14ac:dyDescent="0.15">
      <c r="A48" s="48"/>
      <c r="B48" s="1236"/>
      <c r="C48" s="1237"/>
      <c r="D48" s="62"/>
      <c r="E48" s="1228" t="s">
        <v>14</v>
      </c>
      <c r="F48" s="1228"/>
      <c r="G48" s="1228"/>
      <c r="H48" s="1228"/>
      <c r="I48" s="1228"/>
      <c r="J48" s="1229"/>
      <c r="K48" s="63">
        <v>1881</v>
      </c>
      <c r="L48" s="64">
        <v>1662</v>
      </c>
      <c r="M48" s="64">
        <v>1862</v>
      </c>
      <c r="N48" s="64">
        <v>1728</v>
      </c>
      <c r="O48" s="65">
        <v>1591</v>
      </c>
      <c r="P48" s="48"/>
      <c r="Q48" s="48"/>
      <c r="R48" s="48"/>
      <c r="S48" s="48"/>
      <c r="T48" s="48"/>
      <c r="U48" s="48"/>
    </row>
    <row r="49" spans="1:21" ht="30.75" customHeight="1" x14ac:dyDescent="0.15">
      <c r="A49" s="48"/>
      <c r="B49" s="1236"/>
      <c r="C49" s="1237"/>
      <c r="D49" s="62"/>
      <c r="E49" s="1228" t="s">
        <v>15</v>
      </c>
      <c r="F49" s="1228"/>
      <c r="G49" s="1228"/>
      <c r="H49" s="1228"/>
      <c r="I49" s="1228"/>
      <c r="J49" s="1229"/>
      <c r="K49" s="63">
        <v>3</v>
      </c>
      <c r="L49" s="64">
        <v>3</v>
      </c>
      <c r="M49" s="64">
        <v>3</v>
      </c>
      <c r="N49" s="64">
        <v>3</v>
      </c>
      <c r="O49" s="65">
        <v>13</v>
      </c>
      <c r="P49" s="48"/>
      <c r="Q49" s="48"/>
      <c r="R49" s="48"/>
      <c r="S49" s="48"/>
      <c r="T49" s="48"/>
      <c r="U49" s="48"/>
    </row>
    <row r="50" spans="1:21" ht="30.75" customHeight="1" x14ac:dyDescent="0.15">
      <c r="A50" s="48"/>
      <c r="B50" s="1236"/>
      <c r="C50" s="1237"/>
      <c r="D50" s="62"/>
      <c r="E50" s="1228" t="s">
        <v>16</v>
      </c>
      <c r="F50" s="1228"/>
      <c r="G50" s="1228"/>
      <c r="H50" s="1228"/>
      <c r="I50" s="1228"/>
      <c r="J50" s="1229"/>
      <c r="K50" s="63">
        <v>466</v>
      </c>
      <c r="L50" s="64">
        <v>493</v>
      </c>
      <c r="M50" s="64">
        <v>593</v>
      </c>
      <c r="N50" s="64">
        <v>436</v>
      </c>
      <c r="O50" s="65">
        <v>436</v>
      </c>
      <c r="P50" s="48"/>
      <c r="Q50" s="48"/>
      <c r="R50" s="48"/>
      <c r="S50" s="48"/>
      <c r="T50" s="48"/>
      <c r="U50" s="48"/>
    </row>
    <row r="51" spans="1:21" ht="30.75" customHeight="1" x14ac:dyDescent="0.15">
      <c r="A51" s="48"/>
      <c r="B51" s="1238"/>
      <c r="C51" s="1239"/>
      <c r="D51" s="66"/>
      <c r="E51" s="1228" t="s">
        <v>17</v>
      </c>
      <c r="F51" s="1228"/>
      <c r="G51" s="1228"/>
      <c r="H51" s="1228"/>
      <c r="I51" s="1228"/>
      <c r="J51" s="1229"/>
      <c r="K51" s="63">
        <v>0</v>
      </c>
      <c r="L51" s="64">
        <v>1</v>
      </c>
      <c r="M51" s="64">
        <v>0</v>
      </c>
      <c r="N51" s="64">
        <v>0</v>
      </c>
      <c r="O51" s="65">
        <v>2</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7802</v>
      </c>
      <c r="L52" s="64">
        <v>7859</v>
      </c>
      <c r="M52" s="64">
        <v>7499</v>
      </c>
      <c r="N52" s="64">
        <v>7304</v>
      </c>
      <c r="O52" s="65">
        <v>7149</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2532</v>
      </c>
      <c r="L53" s="69">
        <v>1744</v>
      </c>
      <c r="M53" s="69">
        <v>1786</v>
      </c>
      <c r="N53" s="69">
        <v>1523</v>
      </c>
      <c r="O53" s="70">
        <v>1483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zJBS7v7lWUDYcIKpX3wIpCU7czK4LkCzi7WXcodsrb/wsxbwgiXpidcLZ/ENjQ5z0xl6gyQu2l6xZITKZ9OtA==" saltValue="vBi83q8anA53mKRBdeVzb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F34" zoomScale="80" zoomScaleNormal="80" zoomScaleSheetLayoutView="100" workbookViewId="0">
      <selection activeCell="BG34" sqref="BG34:BU3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547</v>
      </c>
      <c r="J40" s="79" t="s">
        <v>548</v>
      </c>
      <c r="K40" s="79" t="s">
        <v>549</v>
      </c>
      <c r="L40" s="79" t="s">
        <v>550</v>
      </c>
      <c r="M40" s="80" t="s">
        <v>551</v>
      </c>
    </row>
    <row r="41" spans="2:13" ht="27.75" customHeight="1" x14ac:dyDescent="0.15">
      <c r="B41" s="1242" t="s">
        <v>23</v>
      </c>
      <c r="C41" s="1243"/>
      <c r="D41" s="81"/>
      <c r="E41" s="1248" t="s">
        <v>24</v>
      </c>
      <c r="F41" s="1248"/>
      <c r="G41" s="1248"/>
      <c r="H41" s="1249"/>
      <c r="I41" s="82">
        <v>77244</v>
      </c>
      <c r="J41" s="83">
        <v>75761</v>
      </c>
      <c r="K41" s="83">
        <v>74758</v>
      </c>
      <c r="L41" s="83">
        <v>73128</v>
      </c>
      <c r="M41" s="84">
        <v>73016</v>
      </c>
    </row>
    <row r="42" spans="2:13" ht="27.75" customHeight="1" x14ac:dyDescent="0.15">
      <c r="B42" s="1244"/>
      <c r="C42" s="1245"/>
      <c r="D42" s="85"/>
      <c r="E42" s="1250" t="s">
        <v>25</v>
      </c>
      <c r="F42" s="1250"/>
      <c r="G42" s="1250"/>
      <c r="H42" s="1251"/>
      <c r="I42" s="86">
        <v>9237</v>
      </c>
      <c r="J42" s="87">
        <v>8967</v>
      </c>
      <c r="K42" s="87">
        <v>6578</v>
      </c>
      <c r="L42" s="87">
        <v>4700</v>
      </c>
      <c r="M42" s="88">
        <v>3578</v>
      </c>
    </row>
    <row r="43" spans="2:13" ht="27.75" customHeight="1" x14ac:dyDescent="0.15">
      <c r="B43" s="1244"/>
      <c r="C43" s="1245"/>
      <c r="D43" s="85"/>
      <c r="E43" s="1250" t="s">
        <v>26</v>
      </c>
      <c r="F43" s="1250"/>
      <c r="G43" s="1250"/>
      <c r="H43" s="1251"/>
      <c r="I43" s="86">
        <v>18835</v>
      </c>
      <c r="J43" s="87">
        <v>17798</v>
      </c>
      <c r="K43" s="87">
        <v>17682</v>
      </c>
      <c r="L43" s="87">
        <v>16336</v>
      </c>
      <c r="M43" s="88">
        <v>16003</v>
      </c>
    </row>
    <row r="44" spans="2:13" ht="27.75" customHeight="1" x14ac:dyDescent="0.15">
      <c r="B44" s="1244"/>
      <c r="C44" s="1245"/>
      <c r="D44" s="85"/>
      <c r="E44" s="1250" t="s">
        <v>27</v>
      </c>
      <c r="F44" s="1250"/>
      <c r="G44" s="1250"/>
      <c r="H44" s="1251"/>
      <c r="I44" s="86">
        <v>26</v>
      </c>
      <c r="J44" s="87">
        <v>23</v>
      </c>
      <c r="K44" s="87">
        <v>20</v>
      </c>
      <c r="L44" s="87">
        <v>53</v>
      </c>
      <c r="M44" s="88">
        <v>49</v>
      </c>
    </row>
    <row r="45" spans="2:13" ht="27.75" customHeight="1" x14ac:dyDescent="0.15">
      <c r="B45" s="1244"/>
      <c r="C45" s="1245"/>
      <c r="D45" s="85"/>
      <c r="E45" s="1250" t="s">
        <v>28</v>
      </c>
      <c r="F45" s="1250"/>
      <c r="G45" s="1250"/>
      <c r="H45" s="1251"/>
      <c r="I45" s="86">
        <v>11747</v>
      </c>
      <c r="J45" s="87">
        <v>10251</v>
      </c>
      <c r="K45" s="87">
        <v>8980</v>
      </c>
      <c r="L45" s="87">
        <v>8074</v>
      </c>
      <c r="M45" s="88">
        <v>6885</v>
      </c>
    </row>
    <row r="46" spans="2:13" ht="27.75" customHeight="1" x14ac:dyDescent="0.15">
      <c r="B46" s="1244"/>
      <c r="C46" s="1245"/>
      <c r="D46" s="89"/>
      <c r="E46" s="1250" t="s">
        <v>29</v>
      </c>
      <c r="F46" s="1250"/>
      <c r="G46" s="1250"/>
      <c r="H46" s="1251"/>
      <c r="I46" s="86">
        <v>1088</v>
      </c>
      <c r="J46" s="87">
        <v>1048</v>
      </c>
      <c r="K46" s="87">
        <v>2615</v>
      </c>
      <c r="L46" s="87">
        <v>2207</v>
      </c>
      <c r="M46" s="88">
        <v>2159</v>
      </c>
    </row>
    <row r="47" spans="2:13" ht="27.75" customHeight="1" x14ac:dyDescent="0.15">
      <c r="B47" s="1244"/>
      <c r="C47" s="1245"/>
      <c r="D47" s="90"/>
      <c r="E47" s="1252" t="s">
        <v>30</v>
      </c>
      <c r="F47" s="1253"/>
      <c r="G47" s="1253"/>
      <c r="H47" s="1254"/>
      <c r="I47" s="86" t="s">
        <v>505</v>
      </c>
      <c r="J47" s="87" t="s">
        <v>505</v>
      </c>
      <c r="K47" s="87" t="s">
        <v>505</v>
      </c>
      <c r="L47" s="87" t="s">
        <v>505</v>
      </c>
      <c r="M47" s="88" t="s">
        <v>505</v>
      </c>
    </row>
    <row r="48" spans="2:13" ht="27.75" customHeight="1" x14ac:dyDescent="0.15">
      <c r="B48" s="1244"/>
      <c r="C48" s="1245"/>
      <c r="D48" s="85"/>
      <c r="E48" s="1250" t="s">
        <v>31</v>
      </c>
      <c r="F48" s="1250"/>
      <c r="G48" s="1250"/>
      <c r="H48" s="1251"/>
      <c r="I48" s="86" t="s">
        <v>505</v>
      </c>
      <c r="J48" s="87" t="s">
        <v>505</v>
      </c>
      <c r="K48" s="87" t="s">
        <v>505</v>
      </c>
      <c r="L48" s="87" t="s">
        <v>505</v>
      </c>
      <c r="M48" s="88" t="s">
        <v>505</v>
      </c>
    </row>
    <row r="49" spans="2:13" ht="27.75" customHeight="1" x14ac:dyDescent="0.15">
      <c r="B49" s="1246"/>
      <c r="C49" s="1247"/>
      <c r="D49" s="85"/>
      <c r="E49" s="1250" t="s">
        <v>32</v>
      </c>
      <c r="F49" s="1250"/>
      <c r="G49" s="1250"/>
      <c r="H49" s="1251"/>
      <c r="I49" s="86" t="s">
        <v>505</v>
      </c>
      <c r="J49" s="87" t="s">
        <v>505</v>
      </c>
      <c r="K49" s="87" t="s">
        <v>505</v>
      </c>
      <c r="L49" s="87" t="s">
        <v>505</v>
      </c>
      <c r="M49" s="88" t="s">
        <v>505</v>
      </c>
    </row>
    <row r="50" spans="2:13" ht="27.75" customHeight="1" x14ac:dyDescent="0.15">
      <c r="B50" s="1255" t="s">
        <v>33</v>
      </c>
      <c r="C50" s="1256"/>
      <c r="D50" s="91"/>
      <c r="E50" s="1250" t="s">
        <v>34</v>
      </c>
      <c r="F50" s="1250"/>
      <c r="G50" s="1250"/>
      <c r="H50" s="1251"/>
      <c r="I50" s="86">
        <v>12881</v>
      </c>
      <c r="J50" s="87">
        <v>11641</v>
      </c>
      <c r="K50" s="87">
        <v>10820</v>
      </c>
      <c r="L50" s="87">
        <v>10514</v>
      </c>
      <c r="M50" s="88">
        <v>11117</v>
      </c>
    </row>
    <row r="51" spans="2:13" ht="27.75" customHeight="1" x14ac:dyDescent="0.15">
      <c r="B51" s="1244"/>
      <c r="C51" s="1245"/>
      <c r="D51" s="85"/>
      <c r="E51" s="1250" t="s">
        <v>35</v>
      </c>
      <c r="F51" s="1250"/>
      <c r="G51" s="1250"/>
      <c r="H51" s="1251"/>
      <c r="I51" s="86">
        <v>27207</v>
      </c>
      <c r="J51" s="87">
        <v>25291</v>
      </c>
      <c r="K51" s="87">
        <v>25024</v>
      </c>
      <c r="L51" s="87">
        <v>21815</v>
      </c>
      <c r="M51" s="88">
        <v>20935</v>
      </c>
    </row>
    <row r="52" spans="2:13" ht="27.75" customHeight="1" x14ac:dyDescent="0.15">
      <c r="B52" s="1246"/>
      <c r="C52" s="1247"/>
      <c r="D52" s="85"/>
      <c r="E52" s="1250" t="s">
        <v>36</v>
      </c>
      <c r="F52" s="1250"/>
      <c r="G52" s="1250"/>
      <c r="H52" s="1251"/>
      <c r="I52" s="86">
        <v>59568</v>
      </c>
      <c r="J52" s="87">
        <v>58751</v>
      </c>
      <c r="K52" s="87">
        <v>58403</v>
      </c>
      <c r="L52" s="87">
        <v>60313</v>
      </c>
      <c r="M52" s="88">
        <v>57916</v>
      </c>
    </row>
    <row r="53" spans="2:13" ht="27.75" customHeight="1" thickBot="1" x14ac:dyDescent="0.2">
      <c r="B53" s="1257" t="s">
        <v>37</v>
      </c>
      <c r="C53" s="1258"/>
      <c r="D53" s="92"/>
      <c r="E53" s="1259" t="s">
        <v>38</v>
      </c>
      <c r="F53" s="1259"/>
      <c r="G53" s="1259"/>
      <c r="H53" s="1260"/>
      <c r="I53" s="93">
        <v>18521</v>
      </c>
      <c r="J53" s="94">
        <v>18165</v>
      </c>
      <c r="K53" s="94">
        <v>16385</v>
      </c>
      <c r="L53" s="94">
        <v>11855</v>
      </c>
      <c r="M53" s="95">
        <v>11722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X4awBKdCHwxeySDBTkcxYHXkTecFAsqOzojvBRVLG+Cxa66IXO1qYRckHWBH2qv4/iEHmjNt2oFzf6DPsz7xg==" saltValue="sVE3eJsFNhxsN0QLyEnM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abSelected="1" topLeftCell="A43" zoomScale="75" zoomScaleNormal="75" zoomScaleSheetLayoutView="100" workbookViewId="0">
      <selection activeCell="C62" sqref="C62:E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549</v>
      </c>
      <c r="G54" s="104" t="s">
        <v>550</v>
      </c>
      <c r="H54" s="105" t="s">
        <v>551</v>
      </c>
    </row>
    <row r="55" spans="2:8" ht="52.5" customHeight="1" x14ac:dyDescent="0.15">
      <c r="B55" s="106"/>
      <c r="C55" s="1269" t="s">
        <v>41</v>
      </c>
      <c r="D55" s="1269"/>
      <c r="E55" s="1270"/>
      <c r="F55" s="107">
        <v>5180</v>
      </c>
      <c r="G55" s="107">
        <v>5177</v>
      </c>
      <c r="H55" s="108">
        <v>5333</v>
      </c>
    </row>
    <row r="56" spans="2:8" ht="52.5" customHeight="1" x14ac:dyDescent="0.15">
      <c r="B56" s="109"/>
      <c r="C56" s="1271" t="s">
        <v>42</v>
      </c>
      <c r="D56" s="1271"/>
      <c r="E56" s="1272"/>
      <c r="F56" s="110">
        <v>682</v>
      </c>
      <c r="G56" s="110">
        <v>246</v>
      </c>
      <c r="H56" s="111">
        <v>246</v>
      </c>
    </row>
    <row r="57" spans="2:8" ht="53.25" customHeight="1" x14ac:dyDescent="0.15">
      <c r="B57" s="109"/>
      <c r="C57" s="1273" t="s">
        <v>43</v>
      </c>
      <c r="D57" s="1273"/>
      <c r="E57" s="1274"/>
      <c r="F57" s="112">
        <v>4202</v>
      </c>
      <c r="G57" s="112">
        <v>3895</v>
      </c>
      <c r="H57" s="113">
        <v>3924</v>
      </c>
    </row>
    <row r="58" spans="2:8" ht="45.75" customHeight="1" x14ac:dyDescent="0.15">
      <c r="B58" s="114"/>
      <c r="C58" s="1261" t="s">
        <v>597</v>
      </c>
      <c r="D58" s="1262"/>
      <c r="E58" s="1263"/>
      <c r="F58" s="115">
        <v>929</v>
      </c>
      <c r="G58" s="115">
        <v>1087</v>
      </c>
      <c r="H58" s="116">
        <v>1151</v>
      </c>
    </row>
    <row r="59" spans="2:8" ht="45.75" customHeight="1" x14ac:dyDescent="0.15">
      <c r="B59" s="114"/>
      <c r="C59" s="1261" t="s">
        <v>598</v>
      </c>
      <c r="D59" s="1262"/>
      <c r="E59" s="1263"/>
      <c r="F59" s="115">
        <v>965</v>
      </c>
      <c r="G59" s="115">
        <v>778</v>
      </c>
      <c r="H59" s="116">
        <v>582</v>
      </c>
    </row>
    <row r="60" spans="2:8" ht="45.75" customHeight="1" x14ac:dyDescent="0.15">
      <c r="B60" s="114"/>
      <c r="C60" s="1261" t="s">
        <v>596</v>
      </c>
      <c r="D60" s="1262"/>
      <c r="E60" s="1263"/>
      <c r="F60" s="115">
        <v>478</v>
      </c>
      <c r="G60" s="115">
        <v>449</v>
      </c>
      <c r="H60" s="116">
        <v>564</v>
      </c>
    </row>
    <row r="61" spans="2:8" ht="45.75" customHeight="1" x14ac:dyDescent="0.15">
      <c r="B61" s="114"/>
      <c r="C61" s="1261" t="s">
        <v>599</v>
      </c>
      <c r="D61" s="1262"/>
      <c r="E61" s="1263"/>
      <c r="F61" s="115">
        <v>630</v>
      </c>
      <c r="G61" s="115">
        <v>507</v>
      </c>
      <c r="H61" s="116">
        <v>392</v>
      </c>
    </row>
    <row r="62" spans="2:8" ht="45.75" customHeight="1" thickBot="1" x14ac:dyDescent="0.2">
      <c r="B62" s="117"/>
      <c r="C62" s="1264" t="s">
        <v>600</v>
      </c>
      <c r="D62" s="1265"/>
      <c r="E62" s="1266"/>
      <c r="F62" s="118">
        <v>332</v>
      </c>
      <c r="G62" s="118">
        <v>332</v>
      </c>
      <c r="H62" s="119">
        <v>331</v>
      </c>
    </row>
    <row r="63" spans="2:8" ht="52.5" customHeight="1" thickBot="1" x14ac:dyDescent="0.2">
      <c r="B63" s="120"/>
      <c r="C63" s="1267" t="s">
        <v>44</v>
      </c>
      <c r="D63" s="1267"/>
      <c r="E63" s="1268"/>
      <c r="F63" s="121">
        <v>10063</v>
      </c>
      <c r="G63" s="121">
        <v>9318</v>
      </c>
      <c r="H63" s="122">
        <v>9503</v>
      </c>
    </row>
    <row r="64" spans="2:8" ht="15" customHeight="1" x14ac:dyDescent="0.15"/>
    <row r="65" ht="0" hidden="1" customHeight="1" x14ac:dyDescent="0.15"/>
    <row r="66" ht="0" hidden="1" customHeight="1" x14ac:dyDescent="0.15"/>
  </sheetData>
  <sheetProtection algorithmName="SHA-512" hashValue="jefqI1EZx1OzDoT1zLcHE+SDdsvyctBh3yr6yLDMD4zMwtPDpaarI3VGiTJGccUFtKDOfS6SJ/9GiAP2A7X8hQ==" saltValue="gGLiLY3ZKvFCjouqVaFv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topLeftCell="A16" zoomScale="70" zoomScaleNormal="70" zoomScaleSheetLayoutView="55" workbookViewId="0">
      <selection activeCell="AN43" sqref="AN43:DC47"/>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586</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587</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547</v>
      </c>
      <c r="BQ50" s="1280"/>
      <c r="BR50" s="1280"/>
      <c r="BS50" s="1280"/>
      <c r="BT50" s="1280"/>
      <c r="BU50" s="1280"/>
      <c r="BV50" s="1280"/>
      <c r="BW50" s="1280"/>
      <c r="BX50" s="1280" t="s">
        <v>548</v>
      </c>
      <c r="BY50" s="1280"/>
      <c r="BZ50" s="1280"/>
      <c r="CA50" s="1280"/>
      <c r="CB50" s="1280"/>
      <c r="CC50" s="1280"/>
      <c r="CD50" s="1280"/>
      <c r="CE50" s="1280"/>
      <c r="CF50" s="1280" t="s">
        <v>549</v>
      </c>
      <c r="CG50" s="1280"/>
      <c r="CH50" s="1280"/>
      <c r="CI50" s="1280"/>
      <c r="CJ50" s="1280"/>
      <c r="CK50" s="1280"/>
      <c r="CL50" s="1280"/>
      <c r="CM50" s="1280"/>
      <c r="CN50" s="1280" t="s">
        <v>550</v>
      </c>
      <c r="CO50" s="1280"/>
      <c r="CP50" s="1280"/>
      <c r="CQ50" s="1280"/>
      <c r="CR50" s="1280"/>
      <c r="CS50" s="1280"/>
      <c r="CT50" s="1280"/>
      <c r="CU50" s="1280"/>
      <c r="CV50" s="1280" t="s">
        <v>551</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588</v>
      </c>
      <c r="AO51" s="1278"/>
      <c r="AP51" s="1278"/>
      <c r="AQ51" s="1278"/>
      <c r="AR51" s="1278"/>
      <c r="AS51" s="1278"/>
      <c r="AT51" s="1278"/>
      <c r="AU51" s="1278"/>
      <c r="AV51" s="1278"/>
      <c r="AW51" s="1278"/>
      <c r="AX51" s="1278"/>
      <c r="AY51" s="1278"/>
      <c r="AZ51" s="1278"/>
      <c r="BA51" s="1278"/>
      <c r="BB51" s="1278" t="s">
        <v>589</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v>30.8</v>
      </c>
      <c r="CO51" s="1275"/>
      <c r="CP51" s="1275"/>
      <c r="CQ51" s="1275"/>
      <c r="CR51" s="1275"/>
      <c r="CS51" s="1275"/>
      <c r="CT51" s="1275"/>
      <c r="CU51" s="1275"/>
      <c r="CV51" s="1275">
        <v>30.2</v>
      </c>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590</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72</v>
      </c>
      <c r="CO53" s="1275"/>
      <c r="CP53" s="1275"/>
      <c r="CQ53" s="1275"/>
      <c r="CR53" s="1275"/>
      <c r="CS53" s="1275"/>
      <c r="CT53" s="1275"/>
      <c r="CU53" s="1275"/>
      <c r="CV53" s="1275">
        <v>72.7</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591</v>
      </c>
      <c r="AO55" s="1280"/>
      <c r="AP55" s="1280"/>
      <c r="AQ55" s="1280"/>
      <c r="AR55" s="1280"/>
      <c r="AS55" s="1280"/>
      <c r="AT55" s="1280"/>
      <c r="AU55" s="1280"/>
      <c r="AV55" s="1280"/>
      <c r="AW55" s="1280"/>
      <c r="AX55" s="1280"/>
      <c r="AY55" s="1280"/>
      <c r="AZ55" s="1280"/>
      <c r="BA55" s="1280"/>
      <c r="BB55" s="1278" t="s">
        <v>589</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31</v>
      </c>
      <c r="CO55" s="1275"/>
      <c r="CP55" s="1275"/>
      <c r="CQ55" s="1275"/>
      <c r="CR55" s="1275"/>
      <c r="CS55" s="1275"/>
      <c r="CT55" s="1275"/>
      <c r="CU55" s="1275"/>
      <c r="CV55" s="1275">
        <v>30</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590</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57.4</v>
      </c>
      <c r="CO57" s="1275"/>
      <c r="CP57" s="1275"/>
      <c r="CQ57" s="1275"/>
      <c r="CR57" s="1275"/>
      <c r="CS57" s="1275"/>
      <c r="CT57" s="1275"/>
      <c r="CU57" s="1275"/>
      <c r="CV57" s="1275">
        <v>59.4</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592</v>
      </c>
    </row>
    <row r="64" spans="1:109" x14ac:dyDescent="0.15">
      <c r="B64" s="374"/>
      <c r="G64" s="381"/>
      <c r="I64" s="394"/>
      <c r="J64" s="394"/>
      <c r="K64" s="394"/>
      <c r="L64" s="394"/>
      <c r="M64" s="394"/>
      <c r="N64" s="395"/>
      <c r="AM64" s="381"/>
      <c r="AN64" s="381" t="s">
        <v>585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593</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587</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547</v>
      </c>
      <c r="BQ72" s="1280"/>
      <c r="BR72" s="1280"/>
      <c r="BS72" s="1280"/>
      <c r="BT72" s="1280"/>
      <c r="BU72" s="1280"/>
      <c r="BV72" s="1280"/>
      <c r="BW72" s="1280"/>
      <c r="BX72" s="1280" t="s">
        <v>548</v>
      </c>
      <c r="BY72" s="1280"/>
      <c r="BZ72" s="1280"/>
      <c r="CA72" s="1280"/>
      <c r="CB72" s="1280"/>
      <c r="CC72" s="1280"/>
      <c r="CD72" s="1280"/>
      <c r="CE72" s="1280"/>
      <c r="CF72" s="1280" t="s">
        <v>549</v>
      </c>
      <c r="CG72" s="1280"/>
      <c r="CH72" s="1280"/>
      <c r="CI72" s="1280"/>
      <c r="CJ72" s="1280"/>
      <c r="CK72" s="1280"/>
      <c r="CL72" s="1280"/>
      <c r="CM72" s="1280"/>
      <c r="CN72" s="1280" t="s">
        <v>550</v>
      </c>
      <c r="CO72" s="1280"/>
      <c r="CP72" s="1280"/>
      <c r="CQ72" s="1280"/>
      <c r="CR72" s="1280"/>
      <c r="CS72" s="1280"/>
      <c r="CT72" s="1280"/>
      <c r="CU72" s="1280"/>
      <c r="CV72" s="1280" t="s">
        <v>551</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588</v>
      </c>
      <c r="AO73" s="1278"/>
      <c r="AP73" s="1278"/>
      <c r="AQ73" s="1278"/>
      <c r="AR73" s="1278"/>
      <c r="AS73" s="1278"/>
      <c r="AT73" s="1278"/>
      <c r="AU73" s="1278"/>
      <c r="AV73" s="1278"/>
      <c r="AW73" s="1278"/>
      <c r="AX73" s="1278"/>
      <c r="AY73" s="1278"/>
      <c r="AZ73" s="1278"/>
      <c r="BA73" s="1278"/>
      <c r="BB73" s="1278" t="s">
        <v>589</v>
      </c>
      <c r="BC73" s="1278"/>
      <c r="BD73" s="1278"/>
      <c r="BE73" s="1278"/>
      <c r="BF73" s="1278"/>
      <c r="BG73" s="1278"/>
      <c r="BH73" s="1278"/>
      <c r="BI73" s="1278"/>
      <c r="BJ73" s="1278"/>
      <c r="BK73" s="1278"/>
      <c r="BL73" s="1278"/>
      <c r="BM73" s="1278"/>
      <c r="BN73" s="1278"/>
      <c r="BO73" s="1278"/>
      <c r="BP73" s="1275">
        <v>49.5</v>
      </c>
      <c r="BQ73" s="1275"/>
      <c r="BR73" s="1275"/>
      <c r="BS73" s="1275"/>
      <c r="BT73" s="1275"/>
      <c r="BU73" s="1275"/>
      <c r="BV73" s="1275"/>
      <c r="BW73" s="1275"/>
      <c r="BX73" s="1275">
        <v>48.8</v>
      </c>
      <c r="BY73" s="1275"/>
      <c r="BZ73" s="1275"/>
      <c r="CA73" s="1275"/>
      <c r="CB73" s="1275"/>
      <c r="CC73" s="1275"/>
      <c r="CD73" s="1275"/>
      <c r="CE73" s="1275"/>
      <c r="CF73" s="1275">
        <v>43</v>
      </c>
      <c r="CG73" s="1275"/>
      <c r="CH73" s="1275"/>
      <c r="CI73" s="1275"/>
      <c r="CJ73" s="1275"/>
      <c r="CK73" s="1275"/>
      <c r="CL73" s="1275"/>
      <c r="CM73" s="1275"/>
      <c r="CN73" s="1275">
        <v>30.8</v>
      </c>
      <c r="CO73" s="1275"/>
      <c r="CP73" s="1275"/>
      <c r="CQ73" s="1275"/>
      <c r="CR73" s="1275"/>
      <c r="CS73" s="1275"/>
      <c r="CT73" s="1275"/>
      <c r="CU73" s="1275"/>
      <c r="CV73" s="1275">
        <v>30.2</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594</v>
      </c>
      <c r="BC75" s="1278"/>
      <c r="BD75" s="1278"/>
      <c r="BE75" s="1278"/>
      <c r="BF75" s="1278"/>
      <c r="BG75" s="1278"/>
      <c r="BH75" s="1278"/>
      <c r="BI75" s="1278"/>
      <c r="BJ75" s="1278"/>
      <c r="BK75" s="1278"/>
      <c r="BL75" s="1278"/>
      <c r="BM75" s="1278"/>
      <c r="BN75" s="1278"/>
      <c r="BO75" s="1278"/>
      <c r="BP75" s="1275">
        <v>7.8</v>
      </c>
      <c r="BQ75" s="1275"/>
      <c r="BR75" s="1275"/>
      <c r="BS75" s="1275"/>
      <c r="BT75" s="1275"/>
      <c r="BU75" s="1275"/>
      <c r="BV75" s="1275"/>
      <c r="BW75" s="1275"/>
      <c r="BX75" s="1275">
        <v>6.5</v>
      </c>
      <c r="BY75" s="1275"/>
      <c r="BZ75" s="1275"/>
      <c r="CA75" s="1275"/>
      <c r="CB75" s="1275"/>
      <c r="CC75" s="1275"/>
      <c r="CD75" s="1275"/>
      <c r="CE75" s="1275"/>
      <c r="CF75" s="1275">
        <v>5.3</v>
      </c>
      <c r="CG75" s="1275"/>
      <c r="CH75" s="1275"/>
      <c r="CI75" s="1275"/>
      <c r="CJ75" s="1275"/>
      <c r="CK75" s="1275"/>
      <c r="CL75" s="1275"/>
      <c r="CM75" s="1275"/>
      <c r="CN75" s="1275">
        <v>4.4000000000000004</v>
      </c>
      <c r="CO75" s="1275"/>
      <c r="CP75" s="1275"/>
      <c r="CQ75" s="1275"/>
      <c r="CR75" s="1275"/>
      <c r="CS75" s="1275"/>
      <c r="CT75" s="1275"/>
      <c r="CU75" s="1275"/>
      <c r="CV75" s="1275">
        <v>4.0999999999999996</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591</v>
      </c>
      <c r="AO77" s="1280"/>
      <c r="AP77" s="1280"/>
      <c r="AQ77" s="1280"/>
      <c r="AR77" s="1280"/>
      <c r="AS77" s="1280"/>
      <c r="AT77" s="1280"/>
      <c r="AU77" s="1280"/>
      <c r="AV77" s="1280"/>
      <c r="AW77" s="1280"/>
      <c r="AX77" s="1280"/>
      <c r="AY77" s="1280"/>
      <c r="AZ77" s="1280"/>
      <c r="BA77" s="1280"/>
      <c r="BB77" s="1278" t="s">
        <v>589</v>
      </c>
      <c r="BC77" s="1278"/>
      <c r="BD77" s="1278"/>
      <c r="BE77" s="1278"/>
      <c r="BF77" s="1278"/>
      <c r="BG77" s="1278"/>
      <c r="BH77" s="1278"/>
      <c r="BI77" s="1278"/>
      <c r="BJ77" s="1278"/>
      <c r="BK77" s="1278"/>
      <c r="BL77" s="1278"/>
      <c r="BM77" s="1278"/>
      <c r="BN77" s="1278"/>
      <c r="BO77" s="1278"/>
      <c r="BP77" s="1275">
        <v>49.8</v>
      </c>
      <c r="BQ77" s="1275"/>
      <c r="BR77" s="1275"/>
      <c r="BS77" s="1275"/>
      <c r="BT77" s="1275"/>
      <c r="BU77" s="1275"/>
      <c r="BV77" s="1275"/>
      <c r="BW77" s="1275"/>
      <c r="BX77" s="1275">
        <v>45.1</v>
      </c>
      <c r="BY77" s="1275"/>
      <c r="BZ77" s="1275"/>
      <c r="CA77" s="1275"/>
      <c r="CB77" s="1275"/>
      <c r="CC77" s="1275"/>
      <c r="CD77" s="1275"/>
      <c r="CE77" s="1275"/>
      <c r="CF77" s="1275">
        <v>37.4</v>
      </c>
      <c r="CG77" s="1275"/>
      <c r="CH77" s="1275"/>
      <c r="CI77" s="1275"/>
      <c r="CJ77" s="1275"/>
      <c r="CK77" s="1275"/>
      <c r="CL77" s="1275"/>
      <c r="CM77" s="1275"/>
      <c r="CN77" s="1275">
        <v>31</v>
      </c>
      <c r="CO77" s="1275"/>
      <c r="CP77" s="1275"/>
      <c r="CQ77" s="1275"/>
      <c r="CR77" s="1275"/>
      <c r="CS77" s="1275"/>
      <c r="CT77" s="1275"/>
      <c r="CU77" s="1275"/>
      <c r="CV77" s="1275">
        <v>30</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594</v>
      </c>
      <c r="BC79" s="1278"/>
      <c r="BD79" s="1278"/>
      <c r="BE79" s="1278"/>
      <c r="BF79" s="1278"/>
      <c r="BG79" s="1278"/>
      <c r="BH79" s="1278"/>
      <c r="BI79" s="1278"/>
      <c r="BJ79" s="1278"/>
      <c r="BK79" s="1278"/>
      <c r="BL79" s="1278"/>
      <c r="BM79" s="1278"/>
      <c r="BN79" s="1278"/>
      <c r="BO79" s="1278"/>
      <c r="BP79" s="1275">
        <v>7.7</v>
      </c>
      <c r="BQ79" s="1275"/>
      <c r="BR79" s="1275"/>
      <c r="BS79" s="1275"/>
      <c r="BT79" s="1275"/>
      <c r="BU79" s="1275"/>
      <c r="BV79" s="1275"/>
      <c r="BW79" s="1275"/>
      <c r="BX79" s="1275">
        <v>7.1</v>
      </c>
      <c r="BY79" s="1275"/>
      <c r="BZ79" s="1275"/>
      <c r="CA79" s="1275"/>
      <c r="CB79" s="1275"/>
      <c r="CC79" s="1275"/>
      <c r="CD79" s="1275"/>
      <c r="CE79" s="1275"/>
      <c r="CF79" s="1275">
        <v>6.3</v>
      </c>
      <c r="CG79" s="1275"/>
      <c r="CH79" s="1275"/>
      <c r="CI79" s="1275"/>
      <c r="CJ79" s="1275"/>
      <c r="CK79" s="1275"/>
      <c r="CL79" s="1275"/>
      <c r="CM79" s="1275"/>
      <c r="CN79" s="1275">
        <v>5.2</v>
      </c>
      <c r="CO79" s="1275"/>
      <c r="CP79" s="1275"/>
      <c r="CQ79" s="1275"/>
      <c r="CR79" s="1275"/>
      <c r="CS79" s="1275"/>
      <c r="CT79" s="1275"/>
      <c r="CU79" s="1275"/>
      <c r="CV79" s="1275">
        <v>5</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UoIZ2KPpG9x80xnwOWA7SJ5xLLlTlphKdDbCi8PThwdRwuf73SDbLF6l1/t3bSj43SbP/gqyftNl0bJUS7SOg==" saltValue="lUtf7NIeP1zEBdrPDUe+Z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topLeftCell="T1" zoomScale="60" zoomScaleNormal="60" zoomScaleSheetLayoutView="70"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6/rsvyumhwzKj6EvQs0YU5mY3F/Q0lo8nI6L9JuXs7FTCKSusdV8kZBNdZhNk+ZDjyb+RwX45h6sifzRa3T2Q==" saltValue="V92W084xJofP8lxB1qY3L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topLeftCell="A10" zoomScale="70" zoomScaleNormal="70" zoomScaleSheetLayoutView="55"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llKQ5KlQWta36KW160f5ui7LJCHaP3Zc7OTtZsOSjcrp8U40I/yQ+LvDmv/8yru5HxiZS7v2EceiCjFy4k5kQ==" saltValue="mU9CgWYrJh2QP7J7gOk9Y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544</v>
      </c>
      <c r="G2" s="136"/>
      <c r="H2" s="137"/>
    </row>
    <row r="3" spans="1:8" x14ac:dyDescent="0.15">
      <c r="A3" s="133" t="s">
        <v>537</v>
      </c>
      <c r="B3" s="138"/>
      <c r="C3" s="139"/>
      <c r="D3" s="140">
        <v>24131</v>
      </c>
      <c r="E3" s="141"/>
      <c r="F3" s="142">
        <v>41235</v>
      </c>
      <c r="G3" s="143"/>
      <c r="H3" s="144"/>
    </row>
    <row r="4" spans="1:8" x14ac:dyDescent="0.15">
      <c r="A4" s="145"/>
      <c r="B4" s="146"/>
      <c r="C4" s="147"/>
      <c r="D4" s="148">
        <v>12703</v>
      </c>
      <c r="E4" s="149"/>
      <c r="F4" s="150">
        <v>22086</v>
      </c>
      <c r="G4" s="151"/>
      <c r="H4" s="152"/>
    </row>
    <row r="5" spans="1:8" x14ac:dyDescent="0.15">
      <c r="A5" s="133" t="s">
        <v>539</v>
      </c>
      <c r="B5" s="138"/>
      <c r="C5" s="139"/>
      <c r="D5" s="140">
        <v>26825</v>
      </c>
      <c r="E5" s="141"/>
      <c r="F5" s="142">
        <v>41862</v>
      </c>
      <c r="G5" s="143"/>
      <c r="H5" s="144"/>
    </row>
    <row r="6" spans="1:8" x14ac:dyDescent="0.15">
      <c r="A6" s="145"/>
      <c r="B6" s="146"/>
      <c r="C6" s="147"/>
      <c r="D6" s="148">
        <v>15290</v>
      </c>
      <c r="E6" s="149"/>
      <c r="F6" s="150">
        <v>23710</v>
      </c>
      <c r="G6" s="151"/>
      <c r="H6" s="152"/>
    </row>
    <row r="7" spans="1:8" x14ac:dyDescent="0.15">
      <c r="A7" s="133" t="s">
        <v>540</v>
      </c>
      <c r="B7" s="138"/>
      <c r="C7" s="139"/>
      <c r="D7" s="140">
        <v>25872</v>
      </c>
      <c r="E7" s="141"/>
      <c r="F7" s="142">
        <v>43554</v>
      </c>
      <c r="G7" s="143"/>
      <c r="H7" s="144"/>
    </row>
    <row r="8" spans="1:8" x14ac:dyDescent="0.15">
      <c r="A8" s="145"/>
      <c r="B8" s="146"/>
      <c r="C8" s="147"/>
      <c r="D8" s="148">
        <v>11295</v>
      </c>
      <c r="E8" s="149"/>
      <c r="F8" s="150">
        <v>24811</v>
      </c>
      <c r="G8" s="151"/>
      <c r="H8" s="152"/>
    </row>
    <row r="9" spans="1:8" x14ac:dyDescent="0.15">
      <c r="A9" s="133" t="s">
        <v>541</v>
      </c>
      <c r="B9" s="138"/>
      <c r="C9" s="139"/>
      <c r="D9" s="140">
        <v>24773</v>
      </c>
      <c r="E9" s="141"/>
      <c r="F9" s="142">
        <v>42581</v>
      </c>
      <c r="G9" s="143"/>
      <c r="H9" s="144"/>
    </row>
    <row r="10" spans="1:8" x14ac:dyDescent="0.15">
      <c r="A10" s="145"/>
      <c r="B10" s="146"/>
      <c r="C10" s="147"/>
      <c r="D10" s="148">
        <v>15058</v>
      </c>
      <c r="E10" s="149"/>
      <c r="F10" s="150">
        <v>24354</v>
      </c>
      <c r="G10" s="151"/>
      <c r="H10" s="152"/>
    </row>
    <row r="11" spans="1:8" x14ac:dyDescent="0.15">
      <c r="A11" s="133" t="s">
        <v>542</v>
      </c>
      <c r="B11" s="138"/>
      <c r="C11" s="139"/>
      <c r="D11" s="140">
        <v>30071</v>
      </c>
      <c r="E11" s="141"/>
      <c r="F11" s="142">
        <v>45426</v>
      </c>
      <c r="G11" s="143"/>
      <c r="H11" s="144"/>
    </row>
    <row r="12" spans="1:8" x14ac:dyDescent="0.15">
      <c r="A12" s="145"/>
      <c r="B12" s="146"/>
      <c r="C12" s="153"/>
      <c r="D12" s="148">
        <v>16002</v>
      </c>
      <c r="E12" s="149"/>
      <c r="F12" s="150">
        <v>24508</v>
      </c>
      <c r="G12" s="151"/>
      <c r="H12" s="152"/>
    </row>
    <row r="13" spans="1:8" x14ac:dyDescent="0.15">
      <c r="A13" s="133"/>
      <c r="B13" s="138"/>
      <c r="C13" s="154"/>
      <c r="D13" s="155">
        <v>26334</v>
      </c>
      <c r="E13" s="156"/>
      <c r="F13" s="157">
        <v>42932</v>
      </c>
      <c r="G13" s="158"/>
      <c r="H13" s="144"/>
    </row>
    <row r="14" spans="1:8" x14ac:dyDescent="0.15">
      <c r="A14" s="145"/>
      <c r="B14" s="146"/>
      <c r="C14" s="147"/>
      <c r="D14" s="148">
        <v>14070</v>
      </c>
      <c r="E14" s="149"/>
      <c r="F14" s="150">
        <v>23894</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1.93</v>
      </c>
      <c r="C19" s="159">
        <f>ROUND(VALUE(SUBSTITUTE(実質収支比率等に係る経年分析!G$48,"▲","-")),2)</f>
        <v>1.21</v>
      </c>
      <c r="D19" s="159">
        <f>ROUND(VALUE(SUBSTITUTE(実質収支比率等に係る経年分析!H$48,"▲","-")),2)</f>
        <v>1.87</v>
      </c>
      <c r="E19" s="159">
        <f>ROUND(VALUE(SUBSTITUTE(実質収支比率等に係る経年分析!I$48,"▲","-")),2)</f>
        <v>0.85</v>
      </c>
      <c r="F19" s="159">
        <f>ROUND(VALUE(SUBSTITUTE(実質収支比率等に係る経年分析!J$48,"▲","-")),2)</f>
        <v>1.29</v>
      </c>
    </row>
    <row r="20" spans="1:11" x14ac:dyDescent="0.15">
      <c r="A20" s="159" t="s">
        <v>48</v>
      </c>
      <c r="B20" s="159">
        <f>ROUND(VALUE(SUBSTITUTE(実質収支比率等に係る経年分析!F$47,"▲","-")),2)</f>
        <v>12.86</v>
      </c>
      <c r="C20" s="159">
        <f>ROUND(VALUE(SUBSTITUTE(実質収支比率等に係る経年分析!G$47,"▲","-")),2)</f>
        <v>12.7</v>
      </c>
      <c r="D20" s="159">
        <f>ROUND(VALUE(SUBSTITUTE(実質収支比率等に係る経年分析!H$47,"▲","-")),2)</f>
        <v>12.03</v>
      </c>
      <c r="E20" s="159">
        <f>ROUND(VALUE(SUBSTITUTE(実質収支比率等に係る経年分析!I$47,"▲","-")),2)</f>
        <v>11.93</v>
      </c>
      <c r="F20" s="159">
        <f>ROUND(VALUE(SUBSTITUTE(実質収支比率等に係る経年分析!J$47,"▲","-")),2)</f>
        <v>12.2</v>
      </c>
    </row>
    <row r="21" spans="1:11" x14ac:dyDescent="0.15">
      <c r="A21" s="159" t="s">
        <v>49</v>
      </c>
      <c r="B21" s="159">
        <f>IF(ISNUMBER(VALUE(SUBSTITUTE(実質収支比率等に係る経年分析!F$49,"▲","-"))),ROUND(VALUE(SUBSTITUTE(実質収支比率等に係る経年分析!F$49,"▲","-")),2),NA())</f>
        <v>1.0900000000000001</v>
      </c>
      <c r="C21" s="159">
        <f>IF(ISNUMBER(VALUE(SUBSTITUTE(実質収支比率等に係る経年分析!G$49,"▲","-"))),ROUND(VALUE(SUBSTITUTE(実質収支比率等に係る経年分析!G$49,"▲","-")),2),NA())</f>
        <v>0.57999999999999996</v>
      </c>
      <c r="D21" s="159">
        <f>IF(ISNUMBER(VALUE(SUBSTITUTE(実質収支比率等に係る経年分析!H$49,"▲","-"))),ROUND(VALUE(SUBSTITUTE(実質収支比率等に係る経年分析!H$49,"▲","-")),2),NA())</f>
        <v>0.09</v>
      </c>
      <c r="E21" s="159">
        <f>IF(ISNUMBER(VALUE(SUBSTITUTE(実質収支比率等に係る経年分析!I$49,"▲","-"))),ROUND(VALUE(SUBSTITUTE(実質収支比率等に係る経年分析!I$49,"▲","-")),2),NA())</f>
        <v>0</v>
      </c>
      <c r="F21" s="159">
        <f>IF(ISNUMBER(VALUE(SUBSTITUTE(実質収支比率等に係る経年分析!J$49,"▲","-"))),ROUND(VALUE(SUBSTITUTE(実質収支比率等に係る経年分析!J$49,"▲","-")),2),NA())</f>
        <v>0.8</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0.52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0.34</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農業共済事業費</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0.22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0.26</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後期高齢者医療事業費</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0.27</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0.3</v>
      </c>
    </row>
    <row r="31" spans="1:11" x14ac:dyDescent="0.15">
      <c r="A31" s="160" t="str">
        <f>IF(連結実質赤字比率に係る赤字・黒字の構成分析!C$39="",NA(),連結実質赤字比率に係る赤字・黒字の構成分析!C$39)</f>
        <v>下水道事業会計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0.98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1.35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1.51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0.65</v>
      </c>
    </row>
    <row r="32" spans="1:11" x14ac:dyDescent="0.15">
      <c r="A32" s="160" t="str">
        <f>IF(連結実質赤字比率に係る赤字・黒字の構成分析!C$38="",NA(),連結実質赤字比率に係る赤字・黒字の構成分析!C$38)</f>
        <v>介護保険事業費</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0.99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1.24</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1.52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1.36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1.28</v>
      </c>
    </row>
    <row r="34" spans="1:16" x14ac:dyDescent="0.15">
      <c r="A34" s="160" t="str">
        <f>IF(連結実質赤字比率に係る赤字・黒字の構成分析!C$36="",NA(),連結実質赤字比率に係る赤字・黒字の構成分析!C$36)</f>
        <v>国民健康保険事業費</v>
      </c>
      <c r="B34" s="160">
        <f>IF(ROUND(VALUE(SUBSTITUTE(連結実質赤字比率に係る赤字・黒字の構成分析!F$36,"▲", "-")), 2) &lt; 0, ABS(ROUND(VALUE(SUBSTITUTE(連結実質赤字比率に係る赤字・黒字の構成分析!F$36,"▲", "-")), 2)), NA())</f>
        <v>3.88</v>
      </c>
      <c r="C34" s="160" t="e">
        <f>IF(ROUND(VALUE(SUBSTITUTE(連結実質赤字比率に係る赤字・黒字の構成分析!F$36,"▲", "-")), 2) &gt;= 0, ABS(ROUND(VALUE(SUBSTITUTE(連結実質赤字比率に係る赤字・黒字の構成分析!F$36,"▲", "-")), 2)), NA())</f>
        <v>#N/A</v>
      </c>
      <c r="D34" s="160">
        <f>IF(ROUND(VALUE(SUBSTITUTE(連結実質赤字比率に係る赤字・黒字の構成分析!G$36,"▲", "-")), 2) &lt; 0, ABS(ROUND(VALUE(SUBSTITUTE(連結実質赤字比率に係る赤字・黒字の構成分析!G$36,"▲", "-")), 2)), NA())</f>
        <v>3.39</v>
      </c>
      <c r="E34" s="160" t="e">
        <f>IF(ROUND(VALUE(SUBSTITUTE(連結実質赤字比率に係る赤字・黒字の構成分析!G$36,"▲", "-")), 2) &gt;= 0, ABS(ROUND(VALUE(SUBSTITUTE(連結実質赤字比率に係る赤字・黒字の構成分析!G$36,"▲", "-")), 2)), NA())</f>
        <v>#N/A</v>
      </c>
      <c r="F34" s="160">
        <f>IF(ROUND(VALUE(SUBSTITUTE(連結実質赤字比率に係る赤字・黒字の構成分析!H$36,"▲", "-")), 2) &lt; 0, ABS(ROUND(VALUE(SUBSTITUTE(連結実質赤字比率に係る赤字・黒字の構成分析!H$36,"▲", "-")), 2)), NA())</f>
        <v>2.52</v>
      </c>
      <c r="G34" s="160" t="e">
        <f>IF(ROUND(VALUE(SUBSTITUTE(連結実質赤字比率に係る赤字・黒字の構成分析!H$36,"▲", "-")), 2) &gt;= 0, ABS(ROUND(VALUE(SUBSTITUTE(連結実質赤字比率に係る赤字・黒字の構成分析!H$36,"▲", "-")), 2)), NA())</f>
        <v>#N/A</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0.09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2.97</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13.94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8.81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7.39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6.99</v>
      </c>
    </row>
    <row r="36" spans="1:16" x14ac:dyDescent="0.15">
      <c r="A36" s="160" t="str">
        <f>IF(連結実質赤字比率に係る赤字・黒字の構成分析!C$34="",NA(),連結実質赤字比率に係る赤字・黒字の構成分析!C$34)</f>
        <v>病院事業会計</v>
      </c>
      <c r="B36" s="160">
        <f>IF(ROUND(VALUE(SUBSTITUTE(連結実質赤字比率に係る赤字・黒字の構成分析!F$34,"▲", "-")), 2) &lt; 0, ABS(ROUND(VALUE(SUBSTITUTE(連結実質赤字比率に係る赤字・黒字の構成分析!F$34,"▲", "-")), 2)), NA())</f>
        <v>2.46</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0.76</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0.63</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1.67</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2.98</v>
      </c>
      <c r="K36" s="160" t="e">
        <f>IF(ROUND(VALUE(SUBSTITUTE(連結実質赤字比率に係る赤字・黒字の構成分析!J$34,"▲", "-")), 2) &gt;= 0, ABS(ROUND(VALUE(SUBSTITUTE(連結実質赤字比率に係る赤字・黒字の構成分析!J$34,"▲", "-")), 2)), NA())</f>
        <v>#N/A</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7802</v>
      </c>
      <c r="E42" s="161"/>
      <c r="F42" s="161"/>
      <c r="G42" s="161">
        <f>'実質公債費比率（分子）の構造'!L$52</f>
        <v>7859</v>
      </c>
      <c r="H42" s="161"/>
      <c r="I42" s="161"/>
      <c r="J42" s="161">
        <f>'実質公債費比率（分子）の構造'!M$52</f>
        <v>7499</v>
      </c>
      <c r="K42" s="161"/>
      <c r="L42" s="161"/>
      <c r="M42" s="161">
        <f>'実質公債費比率（分子）の構造'!N$52</f>
        <v>7304</v>
      </c>
      <c r="N42" s="161"/>
      <c r="O42" s="161"/>
      <c r="P42" s="161">
        <f>'実質公債費比率（分子）の構造'!O$52</f>
        <v>7149</v>
      </c>
    </row>
    <row r="43" spans="1:16" x14ac:dyDescent="0.15">
      <c r="A43" s="161" t="s">
        <v>17</v>
      </c>
      <c r="B43" s="161">
        <f>'実質公債費比率（分子）の構造'!K$51</f>
        <v>0</v>
      </c>
      <c r="C43" s="161"/>
      <c r="D43" s="161"/>
      <c r="E43" s="161">
        <f>'実質公債費比率（分子）の構造'!L$51</f>
        <v>1</v>
      </c>
      <c r="F43" s="161"/>
      <c r="G43" s="161"/>
      <c r="H43" s="161">
        <f>'実質公債費比率（分子）の構造'!M$51</f>
        <v>0</v>
      </c>
      <c r="I43" s="161"/>
      <c r="J43" s="161"/>
      <c r="K43" s="161">
        <f>'実質公債費比率（分子）の構造'!N$51</f>
        <v>0</v>
      </c>
      <c r="L43" s="161"/>
      <c r="M43" s="161"/>
      <c r="N43" s="161">
        <f>'実質公債費比率（分子）の構造'!O$51</f>
        <v>2</v>
      </c>
      <c r="O43" s="161"/>
      <c r="P43" s="161"/>
    </row>
    <row r="44" spans="1:16" x14ac:dyDescent="0.15">
      <c r="A44" s="161" t="s">
        <v>57</v>
      </c>
      <c r="B44" s="161">
        <f>'実質公債費比率（分子）の構造'!K$50</f>
        <v>466</v>
      </c>
      <c r="C44" s="161"/>
      <c r="D44" s="161"/>
      <c r="E44" s="161">
        <f>'実質公債費比率（分子）の構造'!L$50</f>
        <v>493</v>
      </c>
      <c r="F44" s="161"/>
      <c r="G44" s="161"/>
      <c r="H44" s="161">
        <f>'実質公債費比率（分子）の構造'!M$50</f>
        <v>593</v>
      </c>
      <c r="I44" s="161"/>
      <c r="J44" s="161"/>
      <c r="K44" s="161">
        <f>'実質公債費比率（分子）の構造'!N$50</f>
        <v>436</v>
      </c>
      <c r="L44" s="161"/>
      <c r="M44" s="161"/>
      <c r="N44" s="161">
        <f>'実質公債費比率（分子）の構造'!O$50</f>
        <v>436</v>
      </c>
      <c r="O44" s="161"/>
      <c r="P44" s="161"/>
    </row>
    <row r="45" spans="1:16" x14ac:dyDescent="0.15">
      <c r="A45" s="161" t="s">
        <v>58</v>
      </c>
      <c r="B45" s="161">
        <f>'実質公債費比率（分子）の構造'!K$49</f>
        <v>3</v>
      </c>
      <c r="C45" s="161"/>
      <c r="D45" s="161"/>
      <c r="E45" s="161">
        <f>'実質公債費比率（分子）の構造'!L$49</f>
        <v>3</v>
      </c>
      <c r="F45" s="161"/>
      <c r="G45" s="161"/>
      <c r="H45" s="161">
        <f>'実質公債費比率（分子）の構造'!M$49</f>
        <v>3</v>
      </c>
      <c r="I45" s="161"/>
      <c r="J45" s="161"/>
      <c r="K45" s="161">
        <f>'実質公債費比率（分子）の構造'!N$49</f>
        <v>3</v>
      </c>
      <c r="L45" s="161"/>
      <c r="M45" s="161"/>
      <c r="N45" s="161">
        <f>'実質公債費比率（分子）の構造'!O$49</f>
        <v>13</v>
      </c>
      <c r="O45" s="161"/>
      <c r="P45" s="161"/>
    </row>
    <row r="46" spans="1:16" x14ac:dyDescent="0.15">
      <c r="A46" s="161" t="s">
        <v>59</v>
      </c>
      <c r="B46" s="161">
        <f>'実質公債費比率（分子）の構造'!K$48</f>
        <v>1881</v>
      </c>
      <c r="C46" s="161"/>
      <c r="D46" s="161"/>
      <c r="E46" s="161">
        <f>'実質公債費比率（分子）の構造'!L$48</f>
        <v>1662</v>
      </c>
      <c r="F46" s="161"/>
      <c r="G46" s="161"/>
      <c r="H46" s="161">
        <f>'実質公債費比率（分子）の構造'!M$48</f>
        <v>1862</v>
      </c>
      <c r="I46" s="161"/>
      <c r="J46" s="161"/>
      <c r="K46" s="161">
        <f>'実質公債費比率（分子）の構造'!N$48</f>
        <v>1728</v>
      </c>
      <c r="L46" s="161"/>
      <c r="M46" s="161"/>
      <c r="N46" s="161">
        <f>'実質公債費比率（分子）の構造'!O$48</f>
        <v>1591</v>
      </c>
      <c r="O46" s="161"/>
      <c r="P46" s="161"/>
    </row>
    <row r="47" spans="1:16" x14ac:dyDescent="0.15">
      <c r="A47" s="161" t="s">
        <v>60</v>
      </c>
      <c r="B47" s="161">
        <f>'実質公債費比率（分子）の構造'!K$47</f>
        <v>30</v>
      </c>
      <c r="C47" s="161"/>
      <c r="D47" s="161"/>
      <c r="E47" s="161">
        <f>'実質公債費比率（分子）の構造'!L$47</f>
        <v>13</v>
      </c>
      <c r="F47" s="161"/>
      <c r="G47" s="161"/>
      <c r="H47" s="161">
        <f>'実質公債費比率（分子）の構造'!M$47</f>
        <v>7</v>
      </c>
      <c r="I47" s="161"/>
      <c r="J47" s="161"/>
      <c r="K47" s="161" t="str">
        <f>'実質公債費比率（分子）の構造'!N$47</f>
        <v>-</v>
      </c>
      <c r="L47" s="161"/>
      <c r="M47" s="161"/>
      <c r="N47" s="161" t="str">
        <f>'実質公債費比率（分子）の構造'!O$47</f>
        <v>-</v>
      </c>
      <c r="O47" s="161"/>
      <c r="P47" s="161"/>
    </row>
    <row r="48" spans="1:16" x14ac:dyDescent="0.15">
      <c r="A48" s="161" t="s">
        <v>61</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62</v>
      </c>
      <c r="B49" s="161">
        <f>'実質公債費比率（分子）の構造'!K$45</f>
        <v>7954</v>
      </c>
      <c r="C49" s="161"/>
      <c r="D49" s="161"/>
      <c r="E49" s="161">
        <f>'実質公債費比率（分子）の構造'!L$45</f>
        <v>7431</v>
      </c>
      <c r="F49" s="161"/>
      <c r="G49" s="161"/>
      <c r="H49" s="161">
        <f>'実質公債費比率（分子）の構造'!M$45</f>
        <v>6820</v>
      </c>
      <c r="I49" s="161"/>
      <c r="J49" s="161"/>
      <c r="K49" s="161">
        <f>'実質公債費比率（分子）の構造'!N$45</f>
        <v>6660</v>
      </c>
      <c r="L49" s="161"/>
      <c r="M49" s="161"/>
      <c r="N49" s="161">
        <f>'実質公債費比率（分子）の構造'!O$45</f>
        <v>6590</v>
      </c>
      <c r="O49" s="161"/>
      <c r="P49" s="161"/>
    </row>
    <row r="50" spans="1:16" x14ac:dyDescent="0.15">
      <c r="A50" s="161" t="s">
        <v>63</v>
      </c>
      <c r="B50" s="161" t="e">
        <f>NA()</f>
        <v>#N/A</v>
      </c>
      <c r="C50" s="161">
        <f>IF(ISNUMBER('実質公債費比率（分子）の構造'!K$53),'実質公債費比率（分子）の構造'!K$53,NA())</f>
        <v>2532</v>
      </c>
      <c r="D50" s="161" t="e">
        <f>NA()</f>
        <v>#N/A</v>
      </c>
      <c r="E50" s="161" t="e">
        <f>NA()</f>
        <v>#N/A</v>
      </c>
      <c r="F50" s="161">
        <f>IF(ISNUMBER('実質公債費比率（分子）の構造'!L$53),'実質公債費比率（分子）の構造'!L$53,NA())</f>
        <v>1744</v>
      </c>
      <c r="G50" s="161" t="e">
        <f>NA()</f>
        <v>#N/A</v>
      </c>
      <c r="H50" s="161" t="e">
        <f>NA()</f>
        <v>#N/A</v>
      </c>
      <c r="I50" s="161">
        <f>IF(ISNUMBER('実質公債費比率（分子）の構造'!M$53),'実質公債費比率（分子）の構造'!M$53,NA())</f>
        <v>1786</v>
      </c>
      <c r="J50" s="161" t="e">
        <f>NA()</f>
        <v>#N/A</v>
      </c>
      <c r="K50" s="161" t="e">
        <f>NA()</f>
        <v>#N/A</v>
      </c>
      <c r="L50" s="161">
        <f>IF(ISNUMBER('実質公債費比率（分子）の構造'!N$53),'実質公債費比率（分子）の構造'!N$53,NA())</f>
        <v>1523</v>
      </c>
      <c r="M50" s="161" t="e">
        <f>NA()</f>
        <v>#N/A</v>
      </c>
      <c r="N50" s="161" t="e">
        <f>NA()</f>
        <v>#N/A</v>
      </c>
      <c r="O50" s="161">
        <f>IF(ISNUMBER('実質公債費比率（分子）の構造'!O$53),'実質公債費比率（分子）の構造'!O$53,NA())</f>
        <v>1483</v>
      </c>
      <c r="P50" s="161" t="e">
        <f>NA()</f>
        <v>#N/A</v>
      </c>
    </row>
    <row r="53" spans="1:16" x14ac:dyDescent="0.15">
      <c r="A53" s="129" t="s">
        <v>64</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x14ac:dyDescent="0.15">
      <c r="A56" s="160" t="s">
        <v>36</v>
      </c>
      <c r="B56" s="160"/>
      <c r="C56" s="160"/>
      <c r="D56" s="160">
        <f>'将来負担比率（分子）の構造'!I$52</f>
        <v>59568</v>
      </c>
      <c r="E56" s="160"/>
      <c r="F56" s="160"/>
      <c r="G56" s="160">
        <f>'将来負担比率（分子）の構造'!J$52</f>
        <v>58751</v>
      </c>
      <c r="H56" s="160"/>
      <c r="I56" s="160"/>
      <c r="J56" s="160">
        <f>'将来負担比率（分子）の構造'!K$52</f>
        <v>58403</v>
      </c>
      <c r="K56" s="160"/>
      <c r="L56" s="160"/>
      <c r="M56" s="160">
        <f>'将来負担比率（分子）の構造'!L$52</f>
        <v>60313</v>
      </c>
      <c r="N56" s="160"/>
      <c r="O56" s="160"/>
      <c r="P56" s="160">
        <f>'将来負担比率（分子）の構造'!M$52</f>
        <v>57916</v>
      </c>
    </row>
    <row r="57" spans="1:16" x14ac:dyDescent="0.15">
      <c r="A57" s="160" t="s">
        <v>35</v>
      </c>
      <c r="B57" s="160"/>
      <c r="C57" s="160"/>
      <c r="D57" s="160">
        <f>'将来負担比率（分子）の構造'!I$51</f>
        <v>27207</v>
      </c>
      <c r="E57" s="160"/>
      <c r="F57" s="160"/>
      <c r="G57" s="160">
        <f>'将来負担比率（分子）の構造'!J$51</f>
        <v>25291</v>
      </c>
      <c r="H57" s="160"/>
      <c r="I57" s="160"/>
      <c r="J57" s="160">
        <f>'将来負担比率（分子）の構造'!K$51</f>
        <v>25024</v>
      </c>
      <c r="K57" s="160"/>
      <c r="L57" s="160"/>
      <c r="M57" s="160">
        <f>'将来負担比率（分子）の構造'!L$51</f>
        <v>21815</v>
      </c>
      <c r="N57" s="160"/>
      <c r="O57" s="160"/>
      <c r="P57" s="160">
        <f>'将来負担比率（分子）の構造'!M$51</f>
        <v>20935</v>
      </c>
    </row>
    <row r="58" spans="1:16" x14ac:dyDescent="0.15">
      <c r="A58" s="160" t="s">
        <v>34</v>
      </c>
      <c r="B58" s="160"/>
      <c r="C58" s="160"/>
      <c r="D58" s="160">
        <f>'将来負担比率（分子）の構造'!I$50</f>
        <v>12881</v>
      </c>
      <c r="E58" s="160"/>
      <c r="F58" s="160"/>
      <c r="G58" s="160">
        <f>'将来負担比率（分子）の構造'!J$50</f>
        <v>11641</v>
      </c>
      <c r="H58" s="160"/>
      <c r="I58" s="160"/>
      <c r="J58" s="160">
        <f>'将来負担比率（分子）の構造'!K$50</f>
        <v>10820</v>
      </c>
      <c r="K58" s="160"/>
      <c r="L58" s="160"/>
      <c r="M58" s="160">
        <f>'将来負担比率（分子）の構造'!L$50</f>
        <v>10514</v>
      </c>
      <c r="N58" s="160"/>
      <c r="O58" s="160"/>
      <c r="P58" s="160">
        <f>'将来負担比率（分子）の構造'!M$50</f>
        <v>11117</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1088</v>
      </c>
      <c r="C61" s="160"/>
      <c r="D61" s="160"/>
      <c r="E61" s="160">
        <f>'将来負担比率（分子）の構造'!J$46</f>
        <v>1048</v>
      </c>
      <c r="F61" s="160"/>
      <c r="G61" s="160"/>
      <c r="H61" s="160">
        <f>'将来負担比率（分子）の構造'!K$46</f>
        <v>2615</v>
      </c>
      <c r="I61" s="160"/>
      <c r="J61" s="160"/>
      <c r="K61" s="160">
        <f>'将来負担比率（分子）の構造'!L$46</f>
        <v>2207</v>
      </c>
      <c r="L61" s="160"/>
      <c r="M61" s="160"/>
      <c r="N61" s="160">
        <f>'将来負担比率（分子）の構造'!M$46</f>
        <v>2159</v>
      </c>
      <c r="O61" s="160"/>
      <c r="P61" s="160"/>
    </row>
    <row r="62" spans="1:16" x14ac:dyDescent="0.15">
      <c r="A62" s="160" t="s">
        <v>28</v>
      </c>
      <c r="B62" s="160">
        <f>'将来負担比率（分子）の構造'!I$45</f>
        <v>11747</v>
      </c>
      <c r="C62" s="160"/>
      <c r="D62" s="160"/>
      <c r="E62" s="160">
        <f>'将来負担比率（分子）の構造'!J$45</f>
        <v>10251</v>
      </c>
      <c r="F62" s="160"/>
      <c r="G62" s="160"/>
      <c r="H62" s="160">
        <f>'将来負担比率（分子）の構造'!K$45</f>
        <v>8980</v>
      </c>
      <c r="I62" s="160"/>
      <c r="J62" s="160"/>
      <c r="K62" s="160">
        <f>'将来負担比率（分子）の構造'!L$45</f>
        <v>8074</v>
      </c>
      <c r="L62" s="160"/>
      <c r="M62" s="160"/>
      <c r="N62" s="160">
        <f>'将来負担比率（分子）の構造'!M$45</f>
        <v>6885</v>
      </c>
      <c r="O62" s="160"/>
      <c r="P62" s="160"/>
    </row>
    <row r="63" spans="1:16" x14ac:dyDescent="0.15">
      <c r="A63" s="160" t="s">
        <v>27</v>
      </c>
      <c r="B63" s="160">
        <f>'将来負担比率（分子）の構造'!I$44</f>
        <v>26</v>
      </c>
      <c r="C63" s="160"/>
      <c r="D63" s="160"/>
      <c r="E63" s="160">
        <f>'将来負担比率（分子）の構造'!J$44</f>
        <v>23</v>
      </c>
      <c r="F63" s="160"/>
      <c r="G63" s="160"/>
      <c r="H63" s="160">
        <f>'将来負担比率（分子）の構造'!K$44</f>
        <v>20</v>
      </c>
      <c r="I63" s="160"/>
      <c r="J63" s="160"/>
      <c r="K63" s="160">
        <f>'将来負担比率（分子）の構造'!L$44</f>
        <v>53</v>
      </c>
      <c r="L63" s="160"/>
      <c r="M63" s="160"/>
      <c r="N63" s="160">
        <f>'将来負担比率（分子）の構造'!M$44</f>
        <v>49</v>
      </c>
      <c r="O63" s="160"/>
      <c r="P63" s="160"/>
    </row>
    <row r="64" spans="1:16" x14ac:dyDescent="0.15">
      <c r="A64" s="160" t="s">
        <v>26</v>
      </c>
      <c r="B64" s="160">
        <f>'将来負担比率（分子）の構造'!I$43</f>
        <v>18835</v>
      </c>
      <c r="C64" s="160"/>
      <c r="D64" s="160"/>
      <c r="E64" s="160">
        <f>'将来負担比率（分子）の構造'!J$43</f>
        <v>17798</v>
      </c>
      <c r="F64" s="160"/>
      <c r="G64" s="160"/>
      <c r="H64" s="160">
        <f>'将来負担比率（分子）の構造'!K$43</f>
        <v>17682</v>
      </c>
      <c r="I64" s="160"/>
      <c r="J64" s="160"/>
      <c r="K64" s="160">
        <f>'将来負担比率（分子）の構造'!L$43</f>
        <v>16336</v>
      </c>
      <c r="L64" s="160"/>
      <c r="M64" s="160"/>
      <c r="N64" s="160">
        <f>'将来負担比率（分子）の構造'!M$43</f>
        <v>16003</v>
      </c>
      <c r="O64" s="160"/>
      <c r="P64" s="160"/>
    </row>
    <row r="65" spans="1:16" x14ac:dyDescent="0.15">
      <c r="A65" s="160" t="s">
        <v>25</v>
      </c>
      <c r="B65" s="160">
        <f>'将来負担比率（分子）の構造'!I$42</f>
        <v>9237</v>
      </c>
      <c r="C65" s="160"/>
      <c r="D65" s="160"/>
      <c r="E65" s="160">
        <f>'将来負担比率（分子）の構造'!J$42</f>
        <v>8967</v>
      </c>
      <c r="F65" s="160"/>
      <c r="G65" s="160"/>
      <c r="H65" s="160">
        <f>'将来負担比率（分子）の構造'!K$42</f>
        <v>6578</v>
      </c>
      <c r="I65" s="160"/>
      <c r="J65" s="160"/>
      <c r="K65" s="160">
        <f>'将来負担比率（分子）の構造'!L$42</f>
        <v>4700</v>
      </c>
      <c r="L65" s="160"/>
      <c r="M65" s="160"/>
      <c r="N65" s="160">
        <f>'将来負担比率（分子）の構造'!M$42</f>
        <v>3578</v>
      </c>
      <c r="O65" s="160"/>
      <c r="P65" s="160"/>
    </row>
    <row r="66" spans="1:16" x14ac:dyDescent="0.15">
      <c r="A66" s="160" t="s">
        <v>24</v>
      </c>
      <c r="B66" s="160">
        <f>'将来負担比率（分子）の構造'!I$41</f>
        <v>77244</v>
      </c>
      <c r="C66" s="160"/>
      <c r="D66" s="160"/>
      <c r="E66" s="160">
        <f>'将来負担比率（分子）の構造'!J$41</f>
        <v>75761</v>
      </c>
      <c r="F66" s="160"/>
      <c r="G66" s="160"/>
      <c r="H66" s="160">
        <f>'将来負担比率（分子）の構造'!K$41</f>
        <v>74758</v>
      </c>
      <c r="I66" s="160"/>
      <c r="J66" s="160"/>
      <c r="K66" s="160">
        <f>'将来負担比率（分子）の構造'!L$41</f>
        <v>73128</v>
      </c>
      <c r="L66" s="160"/>
      <c r="M66" s="160"/>
      <c r="N66" s="160">
        <f>'将来負担比率（分子）の構造'!M$41</f>
        <v>73016</v>
      </c>
      <c r="O66" s="160"/>
      <c r="P66" s="160"/>
    </row>
    <row r="67" spans="1:16" x14ac:dyDescent="0.15">
      <c r="A67" s="160" t="s">
        <v>67</v>
      </c>
      <c r="B67" s="160" t="e">
        <f>NA()</f>
        <v>#N/A</v>
      </c>
      <c r="C67" s="160">
        <f>IF(ISNUMBER('将来負担比率（分子）の構造'!I$53), IF('将来負担比率（分子）の構造'!I$53 &lt; 0, 0, '将来負担比率（分子）の構造'!I$53), NA())</f>
        <v>18521</v>
      </c>
      <c r="D67" s="160" t="e">
        <f>NA()</f>
        <v>#N/A</v>
      </c>
      <c r="E67" s="160" t="e">
        <f>NA()</f>
        <v>#N/A</v>
      </c>
      <c r="F67" s="160">
        <f>IF(ISNUMBER('将来負担比率（分子）の構造'!J$53), IF('将来負担比率（分子）の構造'!J$53 &lt; 0, 0, '将来負担比率（分子）の構造'!J$53), NA())</f>
        <v>18165</v>
      </c>
      <c r="G67" s="160" t="e">
        <f>NA()</f>
        <v>#N/A</v>
      </c>
      <c r="H67" s="160" t="e">
        <f>NA()</f>
        <v>#N/A</v>
      </c>
      <c r="I67" s="160">
        <f>IF(ISNUMBER('将来負担比率（分子）の構造'!K$53), IF('将来負担比率（分子）の構造'!K$53 &lt; 0, 0, '将来負担比率（分子）の構造'!K$53), NA())</f>
        <v>16385</v>
      </c>
      <c r="J67" s="160" t="e">
        <f>NA()</f>
        <v>#N/A</v>
      </c>
      <c r="K67" s="160" t="e">
        <f>NA()</f>
        <v>#N/A</v>
      </c>
      <c r="L67" s="160">
        <f>IF(ISNUMBER('将来負担比率（分子）の構造'!L$53), IF('将来負担比率（分子）の構造'!L$53 &lt; 0, 0, '将来負担比率（分子）の構造'!L$53), NA())</f>
        <v>11855</v>
      </c>
      <c r="M67" s="160" t="e">
        <f>NA()</f>
        <v>#N/A</v>
      </c>
      <c r="N67" s="160" t="e">
        <f>NA()</f>
        <v>#N/A</v>
      </c>
      <c r="O67" s="160">
        <f>IF(ISNUMBER('将来負担比率（分子）の構造'!M$53), IF('将来負担比率（分子）の構造'!M$53 &lt; 0, 0, '将来負担比率（分子）の構造'!M$53), NA())</f>
        <v>11722</v>
      </c>
      <c r="P67" s="160" t="e">
        <f>NA()</f>
        <v>#N/A</v>
      </c>
    </row>
    <row r="70" spans="1:16" x14ac:dyDescent="0.15">
      <c r="A70" s="162" t="s">
        <v>68</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69</v>
      </c>
      <c r="B72" s="164">
        <f>基金残高に係る経年分析!F55</f>
        <v>5180</v>
      </c>
      <c r="C72" s="164">
        <f>基金残高に係る経年分析!G55</f>
        <v>5177</v>
      </c>
      <c r="D72" s="164">
        <f>基金残高に係る経年分析!H55</f>
        <v>5333</v>
      </c>
    </row>
    <row r="73" spans="1:16" x14ac:dyDescent="0.15">
      <c r="A73" s="163" t="s">
        <v>70</v>
      </c>
      <c r="B73" s="164">
        <f>基金残高に係る経年分析!F56</f>
        <v>682</v>
      </c>
      <c r="C73" s="164">
        <f>基金残高に係る経年分析!G56</f>
        <v>246</v>
      </c>
      <c r="D73" s="164">
        <f>基金残高に係る経年分析!H56</f>
        <v>246</v>
      </c>
    </row>
    <row r="74" spans="1:16" x14ac:dyDescent="0.15">
      <c r="A74" s="163" t="s">
        <v>71</v>
      </c>
      <c r="B74" s="164">
        <f>基金残高に係る経年分析!F57</f>
        <v>4202</v>
      </c>
      <c r="C74" s="164">
        <f>基金残高に係る経年分析!G57</f>
        <v>3895</v>
      </c>
      <c r="D74" s="164">
        <f>基金残高に係る経年分析!H57</f>
        <v>3924</v>
      </c>
    </row>
  </sheetData>
  <sheetProtection algorithmName="SHA-512" hashValue="AH9oLYk04Lj2WrrdRV7wyDx25TdagwJhYiLbxCRnKlfqPHz6MKnc8lYzzvlgJRnY0V0gxIkoNTaJ1Xuhvk6yxw==" saltValue="10RRoCsSBLa7l/pJMsxpSA==" spinCount="100000" sheet="1" objects="1" scenarios="1"/>
  <phoneticPr fontId="2"/>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80" zoomScaleNormal="80" workbookViewId="0">
      <selection activeCell="BG34" sqref="BG34:BU34"/>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203</v>
      </c>
      <c r="DI1" s="636"/>
      <c r="DJ1" s="636"/>
      <c r="DK1" s="636"/>
      <c r="DL1" s="636"/>
      <c r="DM1" s="636"/>
      <c r="DN1" s="637"/>
      <c r="DO1" s="205"/>
      <c r="DP1" s="635" t="s">
        <v>204</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206</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207</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208</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209</v>
      </c>
      <c r="S4" s="639"/>
      <c r="T4" s="639"/>
      <c r="U4" s="639"/>
      <c r="V4" s="639"/>
      <c r="W4" s="639"/>
      <c r="X4" s="639"/>
      <c r="Y4" s="640"/>
      <c r="Z4" s="638" t="s">
        <v>210</v>
      </c>
      <c r="AA4" s="639"/>
      <c r="AB4" s="639"/>
      <c r="AC4" s="640"/>
      <c r="AD4" s="638" t="s">
        <v>211</v>
      </c>
      <c r="AE4" s="639"/>
      <c r="AF4" s="639"/>
      <c r="AG4" s="639"/>
      <c r="AH4" s="639"/>
      <c r="AI4" s="639"/>
      <c r="AJ4" s="639"/>
      <c r="AK4" s="640"/>
      <c r="AL4" s="638" t="s">
        <v>210</v>
      </c>
      <c r="AM4" s="639"/>
      <c r="AN4" s="639"/>
      <c r="AO4" s="640"/>
      <c r="AP4" s="644" t="s">
        <v>212</v>
      </c>
      <c r="AQ4" s="644"/>
      <c r="AR4" s="644"/>
      <c r="AS4" s="644"/>
      <c r="AT4" s="644"/>
      <c r="AU4" s="644"/>
      <c r="AV4" s="644"/>
      <c r="AW4" s="644"/>
      <c r="AX4" s="644"/>
      <c r="AY4" s="644"/>
      <c r="AZ4" s="644"/>
      <c r="BA4" s="644"/>
      <c r="BB4" s="644"/>
      <c r="BC4" s="644"/>
      <c r="BD4" s="644"/>
      <c r="BE4" s="644"/>
      <c r="BF4" s="644"/>
      <c r="BG4" s="644" t="s">
        <v>213</v>
      </c>
      <c r="BH4" s="644"/>
      <c r="BI4" s="644"/>
      <c r="BJ4" s="644"/>
      <c r="BK4" s="644"/>
      <c r="BL4" s="644"/>
      <c r="BM4" s="644"/>
      <c r="BN4" s="644"/>
      <c r="BO4" s="644" t="s">
        <v>210</v>
      </c>
      <c r="BP4" s="644"/>
      <c r="BQ4" s="644"/>
      <c r="BR4" s="644"/>
      <c r="BS4" s="644" t="s">
        <v>214</v>
      </c>
      <c r="BT4" s="644"/>
      <c r="BU4" s="644"/>
      <c r="BV4" s="644"/>
      <c r="BW4" s="644"/>
      <c r="BX4" s="644"/>
      <c r="BY4" s="644"/>
      <c r="BZ4" s="644"/>
      <c r="CA4" s="644"/>
      <c r="CB4" s="644"/>
      <c r="CD4" s="641" t="s">
        <v>215</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216</v>
      </c>
      <c r="C5" s="646"/>
      <c r="D5" s="646"/>
      <c r="E5" s="646"/>
      <c r="F5" s="646"/>
      <c r="G5" s="646"/>
      <c r="H5" s="646"/>
      <c r="I5" s="646"/>
      <c r="J5" s="646"/>
      <c r="K5" s="646"/>
      <c r="L5" s="646"/>
      <c r="M5" s="646"/>
      <c r="N5" s="646"/>
      <c r="O5" s="646"/>
      <c r="P5" s="646"/>
      <c r="Q5" s="647"/>
      <c r="R5" s="648">
        <v>35560610</v>
      </c>
      <c r="S5" s="649"/>
      <c r="T5" s="649"/>
      <c r="U5" s="649"/>
      <c r="V5" s="649"/>
      <c r="W5" s="649"/>
      <c r="X5" s="649"/>
      <c r="Y5" s="650"/>
      <c r="Z5" s="651">
        <v>46</v>
      </c>
      <c r="AA5" s="651"/>
      <c r="AB5" s="651"/>
      <c r="AC5" s="651"/>
      <c r="AD5" s="652">
        <v>32377058</v>
      </c>
      <c r="AE5" s="652"/>
      <c r="AF5" s="652"/>
      <c r="AG5" s="652"/>
      <c r="AH5" s="652"/>
      <c r="AI5" s="652"/>
      <c r="AJ5" s="652"/>
      <c r="AK5" s="652"/>
      <c r="AL5" s="653">
        <v>77.599999999999994</v>
      </c>
      <c r="AM5" s="654"/>
      <c r="AN5" s="654"/>
      <c r="AO5" s="655"/>
      <c r="AP5" s="645" t="s">
        <v>217</v>
      </c>
      <c r="AQ5" s="646"/>
      <c r="AR5" s="646"/>
      <c r="AS5" s="646"/>
      <c r="AT5" s="646"/>
      <c r="AU5" s="646"/>
      <c r="AV5" s="646"/>
      <c r="AW5" s="646"/>
      <c r="AX5" s="646"/>
      <c r="AY5" s="646"/>
      <c r="AZ5" s="646"/>
      <c r="BA5" s="646"/>
      <c r="BB5" s="646"/>
      <c r="BC5" s="646"/>
      <c r="BD5" s="646"/>
      <c r="BE5" s="646"/>
      <c r="BF5" s="647"/>
      <c r="BG5" s="659">
        <v>32326740</v>
      </c>
      <c r="BH5" s="660"/>
      <c r="BI5" s="660"/>
      <c r="BJ5" s="660"/>
      <c r="BK5" s="660"/>
      <c r="BL5" s="660"/>
      <c r="BM5" s="660"/>
      <c r="BN5" s="661"/>
      <c r="BO5" s="662">
        <v>90.9</v>
      </c>
      <c r="BP5" s="662"/>
      <c r="BQ5" s="662"/>
      <c r="BR5" s="662"/>
      <c r="BS5" s="663">
        <v>187453</v>
      </c>
      <c r="BT5" s="663"/>
      <c r="BU5" s="663"/>
      <c r="BV5" s="663"/>
      <c r="BW5" s="663"/>
      <c r="BX5" s="663"/>
      <c r="BY5" s="663"/>
      <c r="BZ5" s="663"/>
      <c r="CA5" s="663"/>
      <c r="CB5" s="667"/>
      <c r="CD5" s="641" t="s">
        <v>212</v>
      </c>
      <c r="CE5" s="642"/>
      <c r="CF5" s="642"/>
      <c r="CG5" s="642"/>
      <c r="CH5" s="642"/>
      <c r="CI5" s="642"/>
      <c r="CJ5" s="642"/>
      <c r="CK5" s="642"/>
      <c r="CL5" s="642"/>
      <c r="CM5" s="642"/>
      <c r="CN5" s="642"/>
      <c r="CO5" s="642"/>
      <c r="CP5" s="642"/>
      <c r="CQ5" s="643"/>
      <c r="CR5" s="641" t="s">
        <v>218</v>
      </c>
      <c r="CS5" s="642"/>
      <c r="CT5" s="642"/>
      <c r="CU5" s="642"/>
      <c r="CV5" s="642"/>
      <c r="CW5" s="642"/>
      <c r="CX5" s="642"/>
      <c r="CY5" s="643"/>
      <c r="CZ5" s="641" t="s">
        <v>210</v>
      </c>
      <c r="DA5" s="642"/>
      <c r="DB5" s="642"/>
      <c r="DC5" s="643"/>
      <c r="DD5" s="641" t="s">
        <v>219</v>
      </c>
      <c r="DE5" s="642"/>
      <c r="DF5" s="642"/>
      <c r="DG5" s="642"/>
      <c r="DH5" s="642"/>
      <c r="DI5" s="642"/>
      <c r="DJ5" s="642"/>
      <c r="DK5" s="642"/>
      <c r="DL5" s="642"/>
      <c r="DM5" s="642"/>
      <c r="DN5" s="642"/>
      <c r="DO5" s="642"/>
      <c r="DP5" s="643"/>
      <c r="DQ5" s="641" t="s">
        <v>220</v>
      </c>
      <c r="DR5" s="642"/>
      <c r="DS5" s="642"/>
      <c r="DT5" s="642"/>
      <c r="DU5" s="642"/>
      <c r="DV5" s="642"/>
      <c r="DW5" s="642"/>
      <c r="DX5" s="642"/>
      <c r="DY5" s="642"/>
      <c r="DZ5" s="642"/>
      <c r="EA5" s="642"/>
      <c r="EB5" s="642"/>
      <c r="EC5" s="643"/>
    </row>
    <row r="6" spans="2:143" ht="11.25" customHeight="1" x14ac:dyDescent="0.15">
      <c r="B6" s="656" t="s">
        <v>221</v>
      </c>
      <c r="C6" s="657"/>
      <c r="D6" s="657"/>
      <c r="E6" s="657"/>
      <c r="F6" s="657"/>
      <c r="G6" s="657"/>
      <c r="H6" s="657"/>
      <c r="I6" s="657"/>
      <c r="J6" s="657"/>
      <c r="K6" s="657"/>
      <c r="L6" s="657"/>
      <c r="M6" s="657"/>
      <c r="N6" s="657"/>
      <c r="O6" s="657"/>
      <c r="P6" s="657"/>
      <c r="Q6" s="658"/>
      <c r="R6" s="659">
        <v>402167</v>
      </c>
      <c r="S6" s="660"/>
      <c r="T6" s="660"/>
      <c r="U6" s="660"/>
      <c r="V6" s="660"/>
      <c r="W6" s="660"/>
      <c r="X6" s="660"/>
      <c r="Y6" s="661"/>
      <c r="Z6" s="662">
        <v>0.5</v>
      </c>
      <c r="AA6" s="662"/>
      <c r="AB6" s="662"/>
      <c r="AC6" s="662"/>
      <c r="AD6" s="663">
        <v>402167</v>
      </c>
      <c r="AE6" s="663"/>
      <c r="AF6" s="663"/>
      <c r="AG6" s="663"/>
      <c r="AH6" s="663"/>
      <c r="AI6" s="663"/>
      <c r="AJ6" s="663"/>
      <c r="AK6" s="663"/>
      <c r="AL6" s="664">
        <v>1</v>
      </c>
      <c r="AM6" s="665"/>
      <c r="AN6" s="665"/>
      <c r="AO6" s="666"/>
      <c r="AP6" s="656" t="s">
        <v>222</v>
      </c>
      <c r="AQ6" s="657"/>
      <c r="AR6" s="657"/>
      <c r="AS6" s="657"/>
      <c r="AT6" s="657"/>
      <c r="AU6" s="657"/>
      <c r="AV6" s="657"/>
      <c r="AW6" s="657"/>
      <c r="AX6" s="657"/>
      <c r="AY6" s="657"/>
      <c r="AZ6" s="657"/>
      <c r="BA6" s="657"/>
      <c r="BB6" s="657"/>
      <c r="BC6" s="657"/>
      <c r="BD6" s="657"/>
      <c r="BE6" s="657"/>
      <c r="BF6" s="658"/>
      <c r="BG6" s="659">
        <v>32326740</v>
      </c>
      <c r="BH6" s="660"/>
      <c r="BI6" s="660"/>
      <c r="BJ6" s="660"/>
      <c r="BK6" s="660"/>
      <c r="BL6" s="660"/>
      <c r="BM6" s="660"/>
      <c r="BN6" s="661"/>
      <c r="BO6" s="662">
        <v>90.9</v>
      </c>
      <c r="BP6" s="662"/>
      <c r="BQ6" s="662"/>
      <c r="BR6" s="662"/>
      <c r="BS6" s="663">
        <v>187453</v>
      </c>
      <c r="BT6" s="663"/>
      <c r="BU6" s="663"/>
      <c r="BV6" s="663"/>
      <c r="BW6" s="663"/>
      <c r="BX6" s="663"/>
      <c r="BY6" s="663"/>
      <c r="BZ6" s="663"/>
      <c r="CA6" s="663"/>
      <c r="CB6" s="667"/>
      <c r="CD6" s="670" t="s">
        <v>223</v>
      </c>
      <c r="CE6" s="671"/>
      <c r="CF6" s="671"/>
      <c r="CG6" s="671"/>
      <c r="CH6" s="671"/>
      <c r="CI6" s="671"/>
      <c r="CJ6" s="671"/>
      <c r="CK6" s="671"/>
      <c r="CL6" s="671"/>
      <c r="CM6" s="671"/>
      <c r="CN6" s="671"/>
      <c r="CO6" s="671"/>
      <c r="CP6" s="671"/>
      <c r="CQ6" s="672"/>
      <c r="CR6" s="659">
        <v>454158</v>
      </c>
      <c r="CS6" s="660"/>
      <c r="CT6" s="660"/>
      <c r="CU6" s="660"/>
      <c r="CV6" s="660"/>
      <c r="CW6" s="660"/>
      <c r="CX6" s="660"/>
      <c r="CY6" s="661"/>
      <c r="CZ6" s="653">
        <v>0.6</v>
      </c>
      <c r="DA6" s="654"/>
      <c r="DB6" s="654"/>
      <c r="DC6" s="673"/>
      <c r="DD6" s="668" t="s">
        <v>121</v>
      </c>
      <c r="DE6" s="660"/>
      <c r="DF6" s="660"/>
      <c r="DG6" s="660"/>
      <c r="DH6" s="660"/>
      <c r="DI6" s="660"/>
      <c r="DJ6" s="660"/>
      <c r="DK6" s="660"/>
      <c r="DL6" s="660"/>
      <c r="DM6" s="660"/>
      <c r="DN6" s="660"/>
      <c r="DO6" s="660"/>
      <c r="DP6" s="661"/>
      <c r="DQ6" s="668">
        <v>454069</v>
      </c>
      <c r="DR6" s="660"/>
      <c r="DS6" s="660"/>
      <c r="DT6" s="660"/>
      <c r="DU6" s="660"/>
      <c r="DV6" s="660"/>
      <c r="DW6" s="660"/>
      <c r="DX6" s="660"/>
      <c r="DY6" s="660"/>
      <c r="DZ6" s="660"/>
      <c r="EA6" s="660"/>
      <c r="EB6" s="660"/>
      <c r="EC6" s="669"/>
    </row>
    <row r="7" spans="2:143" ht="11.25" customHeight="1" x14ac:dyDescent="0.15">
      <c r="B7" s="656" t="s">
        <v>224</v>
      </c>
      <c r="C7" s="657"/>
      <c r="D7" s="657"/>
      <c r="E7" s="657"/>
      <c r="F7" s="657"/>
      <c r="G7" s="657"/>
      <c r="H7" s="657"/>
      <c r="I7" s="657"/>
      <c r="J7" s="657"/>
      <c r="K7" s="657"/>
      <c r="L7" s="657"/>
      <c r="M7" s="657"/>
      <c r="N7" s="657"/>
      <c r="O7" s="657"/>
      <c r="P7" s="657"/>
      <c r="Q7" s="658"/>
      <c r="R7" s="659">
        <v>93611</v>
      </c>
      <c r="S7" s="660"/>
      <c r="T7" s="660"/>
      <c r="U7" s="660"/>
      <c r="V7" s="660"/>
      <c r="W7" s="660"/>
      <c r="X7" s="660"/>
      <c r="Y7" s="661"/>
      <c r="Z7" s="662">
        <v>0.1</v>
      </c>
      <c r="AA7" s="662"/>
      <c r="AB7" s="662"/>
      <c r="AC7" s="662"/>
      <c r="AD7" s="663">
        <v>93611</v>
      </c>
      <c r="AE7" s="663"/>
      <c r="AF7" s="663"/>
      <c r="AG7" s="663"/>
      <c r="AH7" s="663"/>
      <c r="AI7" s="663"/>
      <c r="AJ7" s="663"/>
      <c r="AK7" s="663"/>
      <c r="AL7" s="664">
        <v>0.2</v>
      </c>
      <c r="AM7" s="665"/>
      <c r="AN7" s="665"/>
      <c r="AO7" s="666"/>
      <c r="AP7" s="656" t="s">
        <v>225</v>
      </c>
      <c r="AQ7" s="657"/>
      <c r="AR7" s="657"/>
      <c r="AS7" s="657"/>
      <c r="AT7" s="657"/>
      <c r="AU7" s="657"/>
      <c r="AV7" s="657"/>
      <c r="AW7" s="657"/>
      <c r="AX7" s="657"/>
      <c r="AY7" s="657"/>
      <c r="AZ7" s="657"/>
      <c r="BA7" s="657"/>
      <c r="BB7" s="657"/>
      <c r="BC7" s="657"/>
      <c r="BD7" s="657"/>
      <c r="BE7" s="657"/>
      <c r="BF7" s="658"/>
      <c r="BG7" s="659">
        <v>17746963</v>
      </c>
      <c r="BH7" s="660"/>
      <c r="BI7" s="660"/>
      <c r="BJ7" s="660"/>
      <c r="BK7" s="660"/>
      <c r="BL7" s="660"/>
      <c r="BM7" s="660"/>
      <c r="BN7" s="661"/>
      <c r="BO7" s="662">
        <v>49.9</v>
      </c>
      <c r="BP7" s="662"/>
      <c r="BQ7" s="662"/>
      <c r="BR7" s="662"/>
      <c r="BS7" s="663">
        <v>187453</v>
      </c>
      <c r="BT7" s="663"/>
      <c r="BU7" s="663"/>
      <c r="BV7" s="663"/>
      <c r="BW7" s="663"/>
      <c r="BX7" s="663"/>
      <c r="BY7" s="663"/>
      <c r="BZ7" s="663"/>
      <c r="CA7" s="663"/>
      <c r="CB7" s="667"/>
      <c r="CD7" s="674" t="s">
        <v>226</v>
      </c>
      <c r="CE7" s="675"/>
      <c r="CF7" s="675"/>
      <c r="CG7" s="675"/>
      <c r="CH7" s="675"/>
      <c r="CI7" s="675"/>
      <c r="CJ7" s="675"/>
      <c r="CK7" s="675"/>
      <c r="CL7" s="675"/>
      <c r="CM7" s="675"/>
      <c r="CN7" s="675"/>
      <c r="CO7" s="675"/>
      <c r="CP7" s="675"/>
      <c r="CQ7" s="676"/>
      <c r="CR7" s="659">
        <v>8789596</v>
      </c>
      <c r="CS7" s="660"/>
      <c r="CT7" s="660"/>
      <c r="CU7" s="660"/>
      <c r="CV7" s="660"/>
      <c r="CW7" s="660"/>
      <c r="CX7" s="660"/>
      <c r="CY7" s="661"/>
      <c r="CZ7" s="662">
        <v>11.5</v>
      </c>
      <c r="DA7" s="662"/>
      <c r="DB7" s="662"/>
      <c r="DC7" s="662"/>
      <c r="DD7" s="668">
        <v>1863115</v>
      </c>
      <c r="DE7" s="660"/>
      <c r="DF7" s="660"/>
      <c r="DG7" s="660"/>
      <c r="DH7" s="660"/>
      <c r="DI7" s="660"/>
      <c r="DJ7" s="660"/>
      <c r="DK7" s="660"/>
      <c r="DL7" s="660"/>
      <c r="DM7" s="660"/>
      <c r="DN7" s="660"/>
      <c r="DO7" s="660"/>
      <c r="DP7" s="661"/>
      <c r="DQ7" s="668">
        <v>6990060</v>
      </c>
      <c r="DR7" s="660"/>
      <c r="DS7" s="660"/>
      <c r="DT7" s="660"/>
      <c r="DU7" s="660"/>
      <c r="DV7" s="660"/>
      <c r="DW7" s="660"/>
      <c r="DX7" s="660"/>
      <c r="DY7" s="660"/>
      <c r="DZ7" s="660"/>
      <c r="EA7" s="660"/>
      <c r="EB7" s="660"/>
      <c r="EC7" s="669"/>
    </row>
    <row r="8" spans="2:143" ht="11.25" customHeight="1" x14ac:dyDescent="0.15">
      <c r="B8" s="656" t="s">
        <v>227</v>
      </c>
      <c r="C8" s="657"/>
      <c r="D8" s="657"/>
      <c r="E8" s="657"/>
      <c r="F8" s="657"/>
      <c r="G8" s="657"/>
      <c r="H8" s="657"/>
      <c r="I8" s="657"/>
      <c r="J8" s="657"/>
      <c r="K8" s="657"/>
      <c r="L8" s="657"/>
      <c r="M8" s="657"/>
      <c r="N8" s="657"/>
      <c r="O8" s="657"/>
      <c r="P8" s="657"/>
      <c r="Q8" s="658"/>
      <c r="R8" s="659">
        <v>336823</v>
      </c>
      <c r="S8" s="660"/>
      <c r="T8" s="660"/>
      <c r="U8" s="660"/>
      <c r="V8" s="660"/>
      <c r="W8" s="660"/>
      <c r="X8" s="660"/>
      <c r="Y8" s="661"/>
      <c r="Z8" s="662">
        <v>0.4</v>
      </c>
      <c r="AA8" s="662"/>
      <c r="AB8" s="662"/>
      <c r="AC8" s="662"/>
      <c r="AD8" s="663">
        <v>336823</v>
      </c>
      <c r="AE8" s="663"/>
      <c r="AF8" s="663"/>
      <c r="AG8" s="663"/>
      <c r="AH8" s="663"/>
      <c r="AI8" s="663"/>
      <c r="AJ8" s="663"/>
      <c r="AK8" s="663"/>
      <c r="AL8" s="664">
        <v>0.8</v>
      </c>
      <c r="AM8" s="665"/>
      <c r="AN8" s="665"/>
      <c r="AO8" s="666"/>
      <c r="AP8" s="656" t="s">
        <v>228</v>
      </c>
      <c r="AQ8" s="657"/>
      <c r="AR8" s="657"/>
      <c r="AS8" s="657"/>
      <c r="AT8" s="657"/>
      <c r="AU8" s="657"/>
      <c r="AV8" s="657"/>
      <c r="AW8" s="657"/>
      <c r="AX8" s="657"/>
      <c r="AY8" s="657"/>
      <c r="AZ8" s="657"/>
      <c r="BA8" s="657"/>
      <c r="BB8" s="657"/>
      <c r="BC8" s="657"/>
      <c r="BD8" s="657"/>
      <c r="BE8" s="657"/>
      <c r="BF8" s="658"/>
      <c r="BG8" s="659">
        <v>381221</v>
      </c>
      <c r="BH8" s="660"/>
      <c r="BI8" s="660"/>
      <c r="BJ8" s="660"/>
      <c r="BK8" s="660"/>
      <c r="BL8" s="660"/>
      <c r="BM8" s="660"/>
      <c r="BN8" s="661"/>
      <c r="BO8" s="662">
        <v>1.1000000000000001</v>
      </c>
      <c r="BP8" s="662"/>
      <c r="BQ8" s="662"/>
      <c r="BR8" s="662"/>
      <c r="BS8" s="668" t="s">
        <v>229</v>
      </c>
      <c r="BT8" s="660"/>
      <c r="BU8" s="660"/>
      <c r="BV8" s="660"/>
      <c r="BW8" s="660"/>
      <c r="BX8" s="660"/>
      <c r="BY8" s="660"/>
      <c r="BZ8" s="660"/>
      <c r="CA8" s="660"/>
      <c r="CB8" s="669"/>
      <c r="CD8" s="674" t="s">
        <v>230</v>
      </c>
      <c r="CE8" s="675"/>
      <c r="CF8" s="675"/>
      <c r="CG8" s="675"/>
      <c r="CH8" s="675"/>
      <c r="CI8" s="675"/>
      <c r="CJ8" s="675"/>
      <c r="CK8" s="675"/>
      <c r="CL8" s="675"/>
      <c r="CM8" s="675"/>
      <c r="CN8" s="675"/>
      <c r="CO8" s="675"/>
      <c r="CP8" s="675"/>
      <c r="CQ8" s="676"/>
      <c r="CR8" s="659">
        <v>35605263</v>
      </c>
      <c r="CS8" s="660"/>
      <c r="CT8" s="660"/>
      <c r="CU8" s="660"/>
      <c r="CV8" s="660"/>
      <c r="CW8" s="660"/>
      <c r="CX8" s="660"/>
      <c r="CY8" s="661"/>
      <c r="CZ8" s="662">
        <v>46.6</v>
      </c>
      <c r="DA8" s="662"/>
      <c r="DB8" s="662"/>
      <c r="DC8" s="662"/>
      <c r="DD8" s="668">
        <v>314973</v>
      </c>
      <c r="DE8" s="660"/>
      <c r="DF8" s="660"/>
      <c r="DG8" s="660"/>
      <c r="DH8" s="660"/>
      <c r="DI8" s="660"/>
      <c r="DJ8" s="660"/>
      <c r="DK8" s="660"/>
      <c r="DL8" s="660"/>
      <c r="DM8" s="660"/>
      <c r="DN8" s="660"/>
      <c r="DO8" s="660"/>
      <c r="DP8" s="661"/>
      <c r="DQ8" s="668">
        <v>17948322</v>
      </c>
      <c r="DR8" s="660"/>
      <c r="DS8" s="660"/>
      <c r="DT8" s="660"/>
      <c r="DU8" s="660"/>
      <c r="DV8" s="660"/>
      <c r="DW8" s="660"/>
      <c r="DX8" s="660"/>
      <c r="DY8" s="660"/>
      <c r="DZ8" s="660"/>
      <c r="EA8" s="660"/>
      <c r="EB8" s="660"/>
      <c r="EC8" s="669"/>
    </row>
    <row r="9" spans="2:143" ht="11.25" customHeight="1" x14ac:dyDescent="0.15">
      <c r="B9" s="656" t="s">
        <v>231</v>
      </c>
      <c r="C9" s="657"/>
      <c r="D9" s="657"/>
      <c r="E9" s="657"/>
      <c r="F9" s="657"/>
      <c r="G9" s="657"/>
      <c r="H9" s="657"/>
      <c r="I9" s="657"/>
      <c r="J9" s="657"/>
      <c r="K9" s="657"/>
      <c r="L9" s="657"/>
      <c r="M9" s="657"/>
      <c r="N9" s="657"/>
      <c r="O9" s="657"/>
      <c r="P9" s="657"/>
      <c r="Q9" s="658"/>
      <c r="R9" s="659">
        <v>340151</v>
      </c>
      <c r="S9" s="660"/>
      <c r="T9" s="660"/>
      <c r="U9" s="660"/>
      <c r="V9" s="660"/>
      <c r="W9" s="660"/>
      <c r="X9" s="660"/>
      <c r="Y9" s="661"/>
      <c r="Z9" s="662">
        <v>0.4</v>
      </c>
      <c r="AA9" s="662"/>
      <c r="AB9" s="662"/>
      <c r="AC9" s="662"/>
      <c r="AD9" s="663">
        <v>340151</v>
      </c>
      <c r="AE9" s="663"/>
      <c r="AF9" s="663"/>
      <c r="AG9" s="663"/>
      <c r="AH9" s="663"/>
      <c r="AI9" s="663"/>
      <c r="AJ9" s="663"/>
      <c r="AK9" s="663"/>
      <c r="AL9" s="664">
        <v>0.8</v>
      </c>
      <c r="AM9" s="665"/>
      <c r="AN9" s="665"/>
      <c r="AO9" s="666"/>
      <c r="AP9" s="656" t="s">
        <v>232</v>
      </c>
      <c r="AQ9" s="657"/>
      <c r="AR9" s="657"/>
      <c r="AS9" s="657"/>
      <c r="AT9" s="657"/>
      <c r="AU9" s="657"/>
      <c r="AV9" s="657"/>
      <c r="AW9" s="657"/>
      <c r="AX9" s="657"/>
      <c r="AY9" s="657"/>
      <c r="AZ9" s="657"/>
      <c r="BA9" s="657"/>
      <c r="BB9" s="657"/>
      <c r="BC9" s="657"/>
      <c r="BD9" s="657"/>
      <c r="BE9" s="657"/>
      <c r="BF9" s="658"/>
      <c r="BG9" s="659">
        <v>16209152</v>
      </c>
      <c r="BH9" s="660"/>
      <c r="BI9" s="660"/>
      <c r="BJ9" s="660"/>
      <c r="BK9" s="660"/>
      <c r="BL9" s="660"/>
      <c r="BM9" s="660"/>
      <c r="BN9" s="661"/>
      <c r="BO9" s="662">
        <v>45.6</v>
      </c>
      <c r="BP9" s="662"/>
      <c r="BQ9" s="662"/>
      <c r="BR9" s="662"/>
      <c r="BS9" s="668" t="s">
        <v>121</v>
      </c>
      <c r="BT9" s="660"/>
      <c r="BU9" s="660"/>
      <c r="BV9" s="660"/>
      <c r="BW9" s="660"/>
      <c r="BX9" s="660"/>
      <c r="BY9" s="660"/>
      <c r="BZ9" s="660"/>
      <c r="CA9" s="660"/>
      <c r="CB9" s="669"/>
      <c r="CD9" s="674" t="s">
        <v>233</v>
      </c>
      <c r="CE9" s="675"/>
      <c r="CF9" s="675"/>
      <c r="CG9" s="675"/>
      <c r="CH9" s="675"/>
      <c r="CI9" s="675"/>
      <c r="CJ9" s="675"/>
      <c r="CK9" s="675"/>
      <c r="CL9" s="675"/>
      <c r="CM9" s="675"/>
      <c r="CN9" s="675"/>
      <c r="CO9" s="675"/>
      <c r="CP9" s="675"/>
      <c r="CQ9" s="676"/>
      <c r="CR9" s="659">
        <v>6973051</v>
      </c>
      <c r="CS9" s="660"/>
      <c r="CT9" s="660"/>
      <c r="CU9" s="660"/>
      <c r="CV9" s="660"/>
      <c r="CW9" s="660"/>
      <c r="CX9" s="660"/>
      <c r="CY9" s="661"/>
      <c r="CZ9" s="662">
        <v>9.1</v>
      </c>
      <c r="DA9" s="662"/>
      <c r="DB9" s="662"/>
      <c r="DC9" s="662"/>
      <c r="DD9" s="668">
        <v>127669</v>
      </c>
      <c r="DE9" s="660"/>
      <c r="DF9" s="660"/>
      <c r="DG9" s="660"/>
      <c r="DH9" s="660"/>
      <c r="DI9" s="660"/>
      <c r="DJ9" s="660"/>
      <c r="DK9" s="660"/>
      <c r="DL9" s="660"/>
      <c r="DM9" s="660"/>
      <c r="DN9" s="660"/>
      <c r="DO9" s="660"/>
      <c r="DP9" s="661"/>
      <c r="DQ9" s="668">
        <v>5553443</v>
      </c>
      <c r="DR9" s="660"/>
      <c r="DS9" s="660"/>
      <c r="DT9" s="660"/>
      <c r="DU9" s="660"/>
      <c r="DV9" s="660"/>
      <c r="DW9" s="660"/>
      <c r="DX9" s="660"/>
      <c r="DY9" s="660"/>
      <c r="DZ9" s="660"/>
      <c r="EA9" s="660"/>
      <c r="EB9" s="660"/>
      <c r="EC9" s="669"/>
    </row>
    <row r="10" spans="2:143" ht="11.25" customHeight="1" x14ac:dyDescent="0.15">
      <c r="B10" s="656" t="s">
        <v>234</v>
      </c>
      <c r="C10" s="657"/>
      <c r="D10" s="657"/>
      <c r="E10" s="657"/>
      <c r="F10" s="657"/>
      <c r="G10" s="657"/>
      <c r="H10" s="657"/>
      <c r="I10" s="657"/>
      <c r="J10" s="657"/>
      <c r="K10" s="657"/>
      <c r="L10" s="657"/>
      <c r="M10" s="657"/>
      <c r="N10" s="657"/>
      <c r="O10" s="657"/>
      <c r="P10" s="657"/>
      <c r="Q10" s="658"/>
      <c r="R10" s="659" t="s">
        <v>121</v>
      </c>
      <c r="S10" s="660"/>
      <c r="T10" s="660"/>
      <c r="U10" s="660"/>
      <c r="V10" s="660"/>
      <c r="W10" s="660"/>
      <c r="X10" s="660"/>
      <c r="Y10" s="661"/>
      <c r="Z10" s="662" t="s">
        <v>229</v>
      </c>
      <c r="AA10" s="662"/>
      <c r="AB10" s="662"/>
      <c r="AC10" s="662"/>
      <c r="AD10" s="663" t="s">
        <v>121</v>
      </c>
      <c r="AE10" s="663"/>
      <c r="AF10" s="663"/>
      <c r="AG10" s="663"/>
      <c r="AH10" s="663"/>
      <c r="AI10" s="663"/>
      <c r="AJ10" s="663"/>
      <c r="AK10" s="663"/>
      <c r="AL10" s="664" t="s">
        <v>229</v>
      </c>
      <c r="AM10" s="665"/>
      <c r="AN10" s="665"/>
      <c r="AO10" s="666"/>
      <c r="AP10" s="656" t="s">
        <v>235</v>
      </c>
      <c r="AQ10" s="657"/>
      <c r="AR10" s="657"/>
      <c r="AS10" s="657"/>
      <c r="AT10" s="657"/>
      <c r="AU10" s="657"/>
      <c r="AV10" s="657"/>
      <c r="AW10" s="657"/>
      <c r="AX10" s="657"/>
      <c r="AY10" s="657"/>
      <c r="AZ10" s="657"/>
      <c r="BA10" s="657"/>
      <c r="BB10" s="657"/>
      <c r="BC10" s="657"/>
      <c r="BD10" s="657"/>
      <c r="BE10" s="657"/>
      <c r="BF10" s="658"/>
      <c r="BG10" s="659">
        <v>461990</v>
      </c>
      <c r="BH10" s="660"/>
      <c r="BI10" s="660"/>
      <c r="BJ10" s="660"/>
      <c r="BK10" s="660"/>
      <c r="BL10" s="660"/>
      <c r="BM10" s="660"/>
      <c r="BN10" s="661"/>
      <c r="BO10" s="662">
        <v>1.3</v>
      </c>
      <c r="BP10" s="662"/>
      <c r="BQ10" s="662"/>
      <c r="BR10" s="662"/>
      <c r="BS10" s="668">
        <v>76323</v>
      </c>
      <c r="BT10" s="660"/>
      <c r="BU10" s="660"/>
      <c r="BV10" s="660"/>
      <c r="BW10" s="660"/>
      <c r="BX10" s="660"/>
      <c r="BY10" s="660"/>
      <c r="BZ10" s="660"/>
      <c r="CA10" s="660"/>
      <c r="CB10" s="669"/>
      <c r="CD10" s="674" t="s">
        <v>236</v>
      </c>
      <c r="CE10" s="675"/>
      <c r="CF10" s="675"/>
      <c r="CG10" s="675"/>
      <c r="CH10" s="675"/>
      <c r="CI10" s="675"/>
      <c r="CJ10" s="675"/>
      <c r="CK10" s="675"/>
      <c r="CL10" s="675"/>
      <c r="CM10" s="675"/>
      <c r="CN10" s="675"/>
      <c r="CO10" s="675"/>
      <c r="CP10" s="675"/>
      <c r="CQ10" s="676"/>
      <c r="CR10" s="659">
        <v>63644</v>
      </c>
      <c r="CS10" s="660"/>
      <c r="CT10" s="660"/>
      <c r="CU10" s="660"/>
      <c r="CV10" s="660"/>
      <c r="CW10" s="660"/>
      <c r="CX10" s="660"/>
      <c r="CY10" s="661"/>
      <c r="CZ10" s="662">
        <v>0.1</v>
      </c>
      <c r="DA10" s="662"/>
      <c r="DB10" s="662"/>
      <c r="DC10" s="662"/>
      <c r="DD10" s="668" t="s">
        <v>121</v>
      </c>
      <c r="DE10" s="660"/>
      <c r="DF10" s="660"/>
      <c r="DG10" s="660"/>
      <c r="DH10" s="660"/>
      <c r="DI10" s="660"/>
      <c r="DJ10" s="660"/>
      <c r="DK10" s="660"/>
      <c r="DL10" s="660"/>
      <c r="DM10" s="660"/>
      <c r="DN10" s="660"/>
      <c r="DO10" s="660"/>
      <c r="DP10" s="661"/>
      <c r="DQ10" s="668">
        <v>57670</v>
      </c>
      <c r="DR10" s="660"/>
      <c r="DS10" s="660"/>
      <c r="DT10" s="660"/>
      <c r="DU10" s="660"/>
      <c r="DV10" s="660"/>
      <c r="DW10" s="660"/>
      <c r="DX10" s="660"/>
      <c r="DY10" s="660"/>
      <c r="DZ10" s="660"/>
      <c r="EA10" s="660"/>
      <c r="EB10" s="660"/>
      <c r="EC10" s="669"/>
    </row>
    <row r="11" spans="2:143" ht="11.25" customHeight="1" x14ac:dyDescent="0.15">
      <c r="B11" s="656" t="s">
        <v>237</v>
      </c>
      <c r="C11" s="657"/>
      <c r="D11" s="657"/>
      <c r="E11" s="657"/>
      <c r="F11" s="657"/>
      <c r="G11" s="657"/>
      <c r="H11" s="657"/>
      <c r="I11" s="657"/>
      <c r="J11" s="657"/>
      <c r="K11" s="657"/>
      <c r="L11" s="657"/>
      <c r="M11" s="657"/>
      <c r="N11" s="657"/>
      <c r="O11" s="657"/>
      <c r="P11" s="657"/>
      <c r="Q11" s="658"/>
      <c r="R11" s="659" t="s">
        <v>168</v>
      </c>
      <c r="S11" s="660"/>
      <c r="T11" s="660"/>
      <c r="U11" s="660"/>
      <c r="V11" s="660"/>
      <c r="W11" s="660"/>
      <c r="X11" s="660"/>
      <c r="Y11" s="661"/>
      <c r="Z11" s="662" t="s">
        <v>229</v>
      </c>
      <c r="AA11" s="662"/>
      <c r="AB11" s="662"/>
      <c r="AC11" s="662"/>
      <c r="AD11" s="663" t="s">
        <v>229</v>
      </c>
      <c r="AE11" s="663"/>
      <c r="AF11" s="663"/>
      <c r="AG11" s="663"/>
      <c r="AH11" s="663"/>
      <c r="AI11" s="663"/>
      <c r="AJ11" s="663"/>
      <c r="AK11" s="663"/>
      <c r="AL11" s="664" t="s">
        <v>229</v>
      </c>
      <c r="AM11" s="665"/>
      <c r="AN11" s="665"/>
      <c r="AO11" s="666"/>
      <c r="AP11" s="656" t="s">
        <v>238</v>
      </c>
      <c r="AQ11" s="657"/>
      <c r="AR11" s="657"/>
      <c r="AS11" s="657"/>
      <c r="AT11" s="657"/>
      <c r="AU11" s="657"/>
      <c r="AV11" s="657"/>
      <c r="AW11" s="657"/>
      <c r="AX11" s="657"/>
      <c r="AY11" s="657"/>
      <c r="AZ11" s="657"/>
      <c r="BA11" s="657"/>
      <c r="BB11" s="657"/>
      <c r="BC11" s="657"/>
      <c r="BD11" s="657"/>
      <c r="BE11" s="657"/>
      <c r="BF11" s="658"/>
      <c r="BG11" s="659">
        <v>694600</v>
      </c>
      <c r="BH11" s="660"/>
      <c r="BI11" s="660"/>
      <c r="BJ11" s="660"/>
      <c r="BK11" s="660"/>
      <c r="BL11" s="660"/>
      <c r="BM11" s="660"/>
      <c r="BN11" s="661"/>
      <c r="BO11" s="662">
        <v>2</v>
      </c>
      <c r="BP11" s="662"/>
      <c r="BQ11" s="662"/>
      <c r="BR11" s="662"/>
      <c r="BS11" s="668">
        <v>111130</v>
      </c>
      <c r="BT11" s="660"/>
      <c r="BU11" s="660"/>
      <c r="BV11" s="660"/>
      <c r="BW11" s="660"/>
      <c r="BX11" s="660"/>
      <c r="BY11" s="660"/>
      <c r="BZ11" s="660"/>
      <c r="CA11" s="660"/>
      <c r="CB11" s="669"/>
      <c r="CD11" s="674" t="s">
        <v>239</v>
      </c>
      <c r="CE11" s="675"/>
      <c r="CF11" s="675"/>
      <c r="CG11" s="675"/>
      <c r="CH11" s="675"/>
      <c r="CI11" s="675"/>
      <c r="CJ11" s="675"/>
      <c r="CK11" s="675"/>
      <c r="CL11" s="675"/>
      <c r="CM11" s="675"/>
      <c r="CN11" s="675"/>
      <c r="CO11" s="675"/>
      <c r="CP11" s="675"/>
      <c r="CQ11" s="676"/>
      <c r="CR11" s="659">
        <v>283455</v>
      </c>
      <c r="CS11" s="660"/>
      <c r="CT11" s="660"/>
      <c r="CU11" s="660"/>
      <c r="CV11" s="660"/>
      <c r="CW11" s="660"/>
      <c r="CX11" s="660"/>
      <c r="CY11" s="661"/>
      <c r="CZ11" s="662">
        <v>0.4</v>
      </c>
      <c r="DA11" s="662"/>
      <c r="DB11" s="662"/>
      <c r="DC11" s="662"/>
      <c r="DD11" s="668">
        <v>65697</v>
      </c>
      <c r="DE11" s="660"/>
      <c r="DF11" s="660"/>
      <c r="DG11" s="660"/>
      <c r="DH11" s="660"/>
      <c r="DI11" s="660"/>
      <c r="DJ11" s="660"/>
      <c r="DK11" s="660"/>
      <c r="DL11" s="660"/>
      <c r="DM11" s="660"/>
      <c r="DN11" s="660"/>
      <c r="DO11" s="660"/>
      <c r="DP11" s="661"/>
      <c r="DQ11" s="668">
        <v>233004</v>
      </c>
      <c r="DR11" s="660"/>
      <c r="DS11" s="660"/>
      <c r="DT11" s="660"/>
      <c r="DU11" s="660"/>
      <c r="DV11" s="660"/>
      <c r="DW11" s="660"/>
      <c r="DX11" s="660"/>
      <c r="DY11" s="660"/>
      <c r="DZ11" s="660"/>
      <c r="EA11" s="660"/>
      <c r="EB11" s="660"/>
      <c r="EC11" s="669"/>
    </row>
    <row r="12" spans="2:143" ht="11.25" customHeight="1" x14ac:dyDescent="0.15">
      <c r="B12" s="656" t="s">
        <v>240</v>
      </c>
      <c r="C12" s="657"/>
      <c r="D12" s="657"/>
      <c r="E12" s="657"/>
      <c r="F12" s="657"/>
      <c r="G12" s="657"/>
      <c r="H12" s="657"/>
      <c r="I12" s="657"/>
      <c r="J12" s="657"/>
      <c r="K12" s="657"/>
      <c r="L12" s="657"/>
      <c r="M12" s="657"/>
      <c r="N12" s="657"/>
      <c r="O12" s="657"/>
      <c r="P12" s="657"/>
      <c r="Q12" s="658"/>
      <c r="R12" s="659">
        <v>3315673</v>
      </c>
      <c r="S12" s="660"/>
      <c r="T12" s="660"/>
      <c r="U12" s="660"/>
      <c r="V12" s="660"/>
      <c r="W12" s="660"/>
      <c r="X12" s="660"/>
      <c r="Y12" s="661"/>
      <c r="Z12" s="662">
        <v>4.3</v>
      </c>
      <c r="AA12" s="662"/>
      <c r="AB12" s="662"/>
      <c r="AC12" s="662"/>
      <c r="AD12" s="663">
        <v>3315673</v>
      </c>
      <c r="AE12" s="663"/>
      <c r="AF12" s="663"/>
      <c r="AG12" s="663"/>
      <c r="AH12" s="663"/>
      <c r="AI12" s="663"/>
      <c r="AJ12" s="663"/>
      <c r="AK12" s="663"/>
      <c r="AL12" s="664">
        <v>7.9</v>
      </c>
      <c r="AM12" s="665"/>
      <c r="AN12" s="665"/>
      <c r="AO12" s="666"/>
      <c r="AP12" s="656" t="s">
        <v>241</v>
      </c>
      <c r="AQ12" s="657"/>
      <c r="AR12" s="657"/>
      <c r="AS12" s="657"/>
      <c r="AT12" s="657"/>
      <c r="AU12" s="657"/>
      <c r="AV12" s="657"/>
      <c r="AW12" s="657"/>
      <c r="AX12" s="657"/>
      <c r="AY12" s="657"/>
      <c r="AZ12" s="657"/>
      <c r="BA12" s="657"/>
      <c r="BB12" s="657"/>
      <c r="BC12" s="657"/>
      <c r="BD12" s="657"/>
      <c r="BE12" s="657"/>
      <c r="BF12" s="658"/>
      <c r="BG12" s="659">
        <v>13522734</v>
      </c>
      <c r="BH12" s="660"/>
      <c r="BI12" s="660"/>
      <c r="BJ12" s="660"/>
      <c r="BK12" s="660"/>
      <c r="BL12" s="660"/>
      <c r="BM12" s="660"/>
      <c r="BN12" s="661"/>
      <c r="BO12" s="662">
        <v>38</v>
      </c>
      <c r="BP12" s="662"/>
      <c r="BQ12" s="662"/>
      <c r="BR12" s="662"/>
      <c r="BS12" s="668" t="s">
        <v>229</v>
      </c>
      <c r="BT12" s="660"/>
      <c r="BU12" s="660"/>
      <c r="BV12" s="660"/>
      <c r="BW12" s="660"/>
      <c r="BX12" s="660"/>
      <c r="BY12" s="660"/>
      <c r="BZ12" s="660"/>
      <c r="CA12" s="660"/>
      <c r="CB12" s="669"/>
      <c r="CD12" s="674" t="s">
        <v>242</v>
      </c>
      <c r="CE12" s="675"/>
      <c r="CF12" s="675"/>
      <c r="CG12" s="675"/>
      <c r="CH12" s="675"/>
      <c r="CI12" s="675"/>
      <c r="CJ12" s="675"/>
      <c r="CK12" s="675"/>
      <c r="CL12" s="675"/>
      <c r="CM12" s="675"/>
      <c r="CN12" s="675"/>
      <c r="CO12" s="675"/>
      <c r="CP12" s="675"/>
      <c r="CQ12" s="676"/>
      <c r="CR12" s="659">
        <v>541338</v>
      </c>
      <c r="CS12" s="660"/>
      <c r="CT12" s="660"/>
      <c r="CU12" s="660"/>
      <c r="CV12" s="660"/>
      <c r="CW12" s="660"/>
      <c r="CX12" s="660"/>
      <c r="CY12" s="661"/>
      <c r="CZ12" s="662">
        <v>0.7</v>
      </c>
      <c r="DA12" s="662"/>
      <c r="DB12" s="662"/>
      <c r="DC12" s="662"/>
      <c r="DD12" s="668">
        <v>46875</v>
      </c>
      <c r="DE12" s="660"/>
      <c r="DF12" s="660"/>
      <c r="DG12" s="660"/>
      <c r="DH12" s="660"/>
      <c r="DI12" s="660"/>
      <c r="DJ12" s="660"/>
      <c r="DK12" s="660"/>
      <c r="DL12" s="660"/>
      <c r="DM12" s="660"/>
      <c r="DN12" s="660"/>
      <c r="DO12" s="660"/>
      <c r="DP12" s="661"/>
      <c r="DQ12" s="668">
        <v>296320</v>
      </c>
      <c r="DR12" s="660"/>
      <c r="DS12" s="660"/>
      <c r="DT12" s="660"/>
      <c r="DU12" s="660"/>
      <c r="DV12" s="660"/>
      <c r="DW12" s="660"/>
      <c r="DX12" s="660"/>
      <c r="DY12" s="660"/>
      <c r="DZ12" s="660"/>
      <c r="EA12" s="660"/>
      <c r="EB12" s="660"/>
      <c r="EC12" s="669"/>
    </row>
    <row r="13" spans="2:143" ht="11.25" customHeight="1" x14ac:dyDescent="0.15">
      <c r="B13" s="656" t="s">
        <v>243</v>
      </c>
      <c r="C13" s="657"/>
      <c r="D13" s="657"/>
      <c r="E13" s="657"/>
      <c r="F13" s="657"/>
      <c r="G13" s="657"/>
      <c r="H13" s="657"/>
      <c r="I13" s="657"/>
      <c r="J13" s="657"/>
      <c r="K13" s="657"/>
      <c r="L13" s="657"/>
      <c r="M13" s="657"/>
      <c r="N13" s="657"/>
      <c r="O13" s="657"/>
      <c r="P13" s="657"/>
      <c r="Q13" s="658"/>
      <c r="R13" s="659">
        <v>181508</v>
      </c>
      <c r="S13" s="660"/>
      <c r="T13" s="660"/>
      <c r="U13" s="660"/>
      <c r="V13" s="660"/>
      <c r="W13" s="660"/>
      <c r="X13" s="660"/>
      <c r="Y13" s="661"/>
      <c r="Z13" s="662">
        <v>0.2</v>
      </c>
      <c r="AA13" s="662"/>
      <c r="AB13" s="662"/>
      <c r="AC13" s="662"/>
      <c r="AD13" s="663">
        <v>181508</v>
      </c>
      <c r="AE13" s="663"/>
      <c r="AF13" s="663"/>
      <c r="AG13" s="663"/>
      <c r="AH13" s="663"/>
      <c r="AI13" s="663"/>
      <c r="AJ13" s="663"/>
      <c r="AK13" s="663"/>
      <c r="AL13" s="664">
        <v>0.4</v>
      </c>
      <c r="AM13" s="665"/>
      <c r="AN13" s="665"/>
      <c r="AO13" s="666"/>
      <c r="AP13" s="656" t="s">
        <v>244</v>
      </c>
      <c r="AQ13" s="657"/>
      <c r="AR13" s="657"/>
      <c r="AS13" s="657"/>
      <c r="AT13" s="657"/>
      <c r="AU13" s="657"/>
      <c r="AV13" s="657"/>
      <c r="AW13" s="657"/>
      <c r="AX13" s="657"/>
      <c r="AY13" s="657"/>
      <c r="AZ13" s="657"/>
      <c r="BA13" s="657"/>
      <c r="BB13" s="657"/>
      <c r="BC13" s="657"/>
      <c r="BD13" s="657"/>
      <c r="BE13" s="657"/>
      <c r="BF13" s="658"/>
      <c r="BG13" s="659">
        <v>13457981</v>
      </c>
      <c r="BH13" s="660"/>
      <c r="BI13" s="660"/>
      <c r="BJ13" s="660"/>
      <c r="BK13" s="660"/>
      <c r="BL13" s="660"/>
      <c r="BM13" s="660"/>
      <c r="BN13" s="661"/>
      <c r="BO13" s="662">
        <v>37.799999999999997</v>
      </c>
      <c r="BP13" s="662"/>
      <c r="BQ13" s="662"/>
      <c r="BR13" s="662"/>
      <c r="BS13" s="668" t="s">
        <v>229</v>
      </c>
      <c r="BT13" s="660"/>
      <c r="BU13" s="660"/>
      <c r="BV13" s="660"/>
      <c r="BW13" s="660"/>
      <c r="BX13" s="660"/>
      <c r="BY13" s="660"/>
      <c r="BZ13" s="660"/>
      <c r="CA13" s="660"/>
      <c r="CB13" s="669"/>
      <c r="CD13" s="674" t="s">
        <v>245</v>
      </c>
      <c r="CE13" s="675"/>
      <c r="CF13" s="675"/>
      <c r="CG13" s="675"/>
      <c r="CH13" s="675"/>
      <c r="CI13" s="675"/>
      <c r="CJ13" s="675"/>
      <c r="CK13" s="675"/>
      <c r="CL13" s="675"/>
      <c r="CM13" s="675"/>
      <c r="CN13" s="675"/>
      <c r="CO13" s="675"/>
      <c r="CP13" s="675"/>
      <c r="CQ13" s="676"/>
      <c r="CR13" s="659">
        <v>6136684</v>
      </c>
      <c r="CS13" s="660"/>
      <c r="CT13" s="660"/>
      <c r="CU13" s="660"/>
      <c r="CV13" s="660"/>
      <c r="CW13" s="660"/>
      <c r="CX13" s="660"/>
      <c r="CY13" s="661"/>
      <c r="CZ13" s="662">
        <v>8</v>
      </c>
      <c r="DA13" s="662"/>
      <c r="DB13" s="662"/>
      <c r="DC13" s="662"/>
      <c r="DD13" s="668">
        <v>2037762</v>
      </c>
      <c r="DE13" s="660"/>
      <c r="DF13" s="660"/>
      <c r="DG13" s="660"/>
      <c r="DH13" s="660"/>
      <c r="DI13" s="660"/>
      <c r="DJ13" s="660"/>
      <c r="DK13" s="660"/>
      <c r="DL13" s="660"/>
      <c r="DM13" s="660"/>
      <c r="DN13" s="660"/>
      <c r="DO13" s="660"/>
      <c r="DP13" s="661"/>
      <c r="DQ13" s="668">
        <v>4171997</v>
      </c>
      <c r="DR13" s="660"/>
      <c r="DS13" s="660"/>
      <c r="DT13" s="660"/>
      <c r="DU13" s="660"/>
      <c r="DV13" s="660"/>
      <c r="DW13" s="660"/>
      <c r="DX13" s="660"/>
      <c r="DY13" s="660"/>
      <c r="DZ13" s="660"/>
      <c r="EA13" s="660"/>
      <c r="EB13" s="660"/>
      <c r="EC13" s="669"/>
    </row>
    <row r="14" spans="2:143" ht="11.25" customHeight="1" x14ac:dyDescent="0.15">
      <c r="B14" s="656" t="s">
        <v>246</v>
      </c>
      <c r="C14" s="657"/>
      <c r="D14" s="657"/>
      <c r="E14" s="657"/>
      <c r="F14" s="657"/>
      <c r="G14" s="657"/>
      <c r="H14" s="657"/>
      <c r="I14" s="657"/>
      <c r="J14" s="657"/>
      <c r="K14" s="657"/>
      <c r="L14" s="657"/>
      <c r="M14" s="657"/>
      <c r="N14" s="657"/>
      <c r="O14" s="657"/>
      <c r="P14" s="657"/>
      <c r="Q14" s="658"/>
      <c r="R14" s="659" t="s">
        <v>121</v>
      </c>
      <c r="S14" s="660"/>
      <c r="T14" s="660"/>
      <c r="U14" s="660"/>
      <c r="V14" s="660"/>
      <c r="W14" s="660"/>
      <c r="X14" s="660"/>
      <c r="Y14" s="661"/>
      <c r="Z14" s="662" t="s">
        <v>229</v>
      </c>
      <c r="AA14" s="662"/>
      <c r="AB14" s="662"/>
      <c r="AC14" s="662"/>
      <c r="AD14" s="663" t="s">
        <v>121</v>
      </c>
      <c r="AE14" s="663"/>
      <c r="AF14" s="663"/>
      <c r="AG14" s="663"/>
      <c r="AH14" s="663"/>
      <c r="AI14" s="663"/>
      <c r="AJ14" s="663"/>
      <c r="AK14" s="663"/>
      <c r="AL14" s="664" t="s">
        <v>121</v>
      </c>
      <c r="AM14" s="665"/>
      <c r="AN14" s="665"/>
      <c r="AO14" s="666"/>
      <c r="AP14" s="656" t="s">
        <v>247</v>
      </c>
      <c r="AQ14" s="657"/>
      <c r="AR14" s="657"/>
      <c r="AS14" s="657"/>
      <c r="AT14" s="657"/>
      <c r="AU14" s="657"/>
      <c r="AV14" s="657"/>
      <c r="AW14" s="657"/>
      <c r="AX14" s="657"/>
      <c r="AY14" s="657"/>
      <c r="AZ14" s="657"/>
      <c r="BA14" s="657"/>
      <c r="BB14" s="657"/>
      <c r="BC14" s="657"/>
      <c r="BD14" s="657"/>
      <c r="BE14" s="657"/>
      <c r="BF14" s="658"/>
      <c r="BG14" s="659">
        <v>210095</v>
      </c>
      <c r="BH14" s="660"/>
      <c r="BI14" s="660"/>
      <c r="BJ14" s="660"/>
      <c r="BK14" s="660"/>
      <c r="BL14" s="660"/>
      <c r="BM14" s="660"/>
      <c r="BN14" s="661"/>
      <c r="BO14" s="662">
        <v>0.6</v>
      </c>
      <c r="BP14" s="662"/>
      <c r="BQ14" s="662"/>
      <c r="BR14" s="662"/>
      <c r="BS14" s="668" t="s">
        <v>229</v>
      </c>
      <c r="BT14" s="660"/>
      <c r="BU14" s="660"/>
      <c r="BV14" s="660"/>
      <c r="BW14" s="660"/>
      <c r="BX14" s="660"/>
      <c r="BY14" s="660"/>
      <c r="BZ14" s="660"/>
      <c r="CA14" s="660"/>
      <c r="CB14" s="669"/>
      <c r="CD14" s="674" t="s">
        <v>248</v>
      </c>
      <c r="CE14" s="675"/>
      <c r="CF14" s="675"/>
      <c r="CG14" s="675"/>
      <c r="CH14" s="675"/>
      <c r="CI14" s="675"/>
      <c r="CJ14" s="675"/>
      <c r="CK14" s="675"/>
      <c r="CL14" s="675"/>
      <c r="CM14" s="675"/>
      <c r="CN14" s="675"/>
      <c r="CO14" s="675"/>
      <c r="CP14" s="675"/>
      <c r="CQ14" s="676"/>
      <c r="CR14" s="659">
        <v>2272011</v>
      </c>
      <c r="CS14" s="660"/>
      <c r="CT14" s="660"/>
      <c r="CU14" s="660"/>
      <c r="CV14" s="660"/>
      <c r="CW14" s="660"/>
      <c r="CX14" s="660"/>
      <c r="CY14" s="661"/>
      <c r="CZ14" s="662">
        <v>3</v>
      </c>
      <c r="DA14" s="662"/>
      <c r="DB14" s="662"/>
      <c r="DC14" s="662"/>
      <c r="DD14" s="668">
        <v>129265</v>
      </c>
      <c r="DE14" s="660"/>
      <c r="DF14" s="660"/>
      <c r="DG14" s="660"/>
      <c r="DH14" s="660"/>
      <c r="DI14" s="660"/>
      <c r="DJ14" s="660"/>
      <c r="DK14" s="660"/>
      <c r="DL14" s="660"/>
      <c r="DM14" s="660"/>
      <c r="DN14" s="660"/>
      <c r="DO14" s="660"/>
      <c r="DP14" s="661"/>
      <c r="DQ14" s="668">
        <v>2108723</v>
      </c>
      <c r="DR14" s="660"/>
      <c r="DS14" s="660"/>
      <c r="DT14" s="660"/>
      <c r="DU14" s="660"/>
      <c r="DV14" s="660"/>
      <c r="DW14" s="660"/>
      <c r="DX14" s="660"/>
      <c r="DY14" s="660"/>
      <c r="DZ14" s="660"/>
      <c r="EA14" s="660"/>
      <c r="EB14" s="660"/>
      <c r="EC14" s="669"/>
    </row>
    <row r="15" spans="2:143" ht="11.25" customHeight="1" x14ac:dyDescent="0.15">
      <c r="B15" s="656" t="s">
        <v>249</v>
      </c>
      <c r="C15" s="657"/>
      <c r="D15" s="657"/>
      <c r="E15" s="657"/>
      <c r="F15" s="657"/>
      <c r="G15" s="657"/>
      <c r="H15" s="657"/>
      <c r="I15" s="657"/>
      <c r="J15" s="657"/>
      <c r="K15" s="657"/>
      <c r="L15" s="657"/>
      <c r="M15" s="657"/>
      <c r="N15" s="657"/>
      <c r="O15" s="657"/>
      <c r="P15" s="657"/>
      <c r="Q15" s="658"/>
      <c r="R15" s="659">
        <v>147190</v>
      </c>
      <c r="S15" s="660"/>
      <c r="T15" s="660"/>
      <c r="U15" s="660"/>
      <c r="V15" s="660"/>
      <c r="W15" s="660"/>
      <c r="X15" s="660"/>
      <c r="Y15" s="661"/>
      <c r="Z15" s="662">
        <v>0.2</v>
      </c>
      <c r="AA15" s="662"/>
      <c r="AB15" s="662"/>
      <c r="AC15" s="662"/>
      <c r="AD15" s="663">
        <v>147190</v>
      </c>
      <c r="AE15" s="663"/>
      <c r="AF15" s="663"/>
      <c r="AG15" s="663"/>
      <c r="AH15" s="663"/>
      <c r="AI15" s="663"/>
      <c r="AJ15" s="663"/>
      <c r="AK15" s="663"/>
      <c r="AL15" s="664">
        <v>0.4</v>
      </c>
      <c r="AM15" s="665"/>
      <c r="AN15" s="665"/>
      <c r="AO15" s="666"/>
      <c r="AP15" s="656" t="s">
        <v>250</v>
      </c>
      <c r="AQ15" s="657"/>
      <c r="AR15" s="657"/>
      <c r="AS15" s="657"/>
      <c r="AT15" s="657"/>
      <c r="AU15" s="657"/>
      <c r="AV15" s="657"/>
      <c r="AW15" s="657"/>
      <c r="AX15" s="657"/>
      <c r="AY15" s="657"/>
      <c r="AZ15" s="657"/>
      <c r="BA15" s="657"/>
      <c r="BB15" s="657"/>
      <c r="BC15" s="657"/>
      <c r="BD15" s="657"/>
      <c r="BE15" s="657"/>
      <c r="BF15" s="658"/>
      <c r="BG15" s="659">
        <v>846472</v>
      </c>
      <c r="BH15" s="660"/>
      <c r="BI15" s="660"/>
      <c r="BJ15" s="660"/>
      <c r="BK15" s="660"/>
      <c r="BL15" s="660"/>
      <c r="BM15" s="660"/>
      <c r="BN15" s="661"/>
      <c r="BO15" s="662">
        <v>2.4</v>
      </c>
      <c r="BP15" s="662"/>
      <c r="BQ15" s="662"/>
      <c r="BR15" s="662"/>
      <c r="BS15" s="668" t="s">
        <v>229</v>
      </c>
      <c r="BT15" s="660"/>
      <c r="BU15" s="660"/>
      <c r="BV15" s="660"/>
      <c r="BW15" s="660"/>
      <c r="BX15" s="660"/>
      <c r="BY15" s="660"/>
      <c r="BZ15" s="660"/>
      <c r="CA15" s="660"/>
      <c r="CB15" s="669"/>
      <c r="CD15" s="674" t="s">
        <v>251</v>
      </c>
      <c r="CE15" s="675"/>
      <c r="CF15" s="675"/>
      <c r="CG15" s="675"/>
      <c r="CH15" s="675"/>
      <c r="CI15" s="675"/>
      <c r="CJ15" s="675"/>
      <c r="CK15" s="675"/>
      <c r="CL15" s="675"/>
      <c r="CM15" s="675"/>
      <c r="CN15" s="675"/>
      <c r="CO15" s="675"/>
      <c r="CP15" s="675"/>
      <c r="CQ15" s="676"/>
      <c r="CR15" s="659">
        <v>8563755</v>
      </c>
      <c r="CS15" s="660"/>
      <c r="CT15" s="660"/>
      <c r="CU15" s="660"/>
      <c r="CV15" s="660"/>
      <c r="CW15" s="660"/>
      <c r="CX15" s="660"/>
      <c r="CY15" s="661"/>
      <c r="CZ15" s="662">
        <v>11.2</v>
      </c>
      <c r="DA15" s="662"/>
      <c r="DB15" s="662"/>
      <c r="DC15" s="662"/>
      <c r="DD15" s="668">
        <v>2256552</v>
      </c>
      <c r="DE15" s="660"/>
      <c r="DF15" s="660"/>
      <c r="DG15" s="660"/>
      <c r="DH15" s="660"/>
      <c r="DI15" s="660"/>
      <c r="DJ15" s="660"/>
      <c r="DK15" s="660"/>
      <c r="DL15" s="660"/>
      <c r="DM15" s="660"/>
      <c r="DN15" s="660"/>
      <c r="DO15" s="660"/>
      <c r="DP15" s="661"/>
      <c r="DQ15" s="668">
        <v>5808870</v>
      </c>
      <c r="DR15" s="660"/>
      <c r="DS15" s="660"/>
      <c r="DT15" s="660"/>
      <c r="DU15" s="660"/>
      <c r="DV15" s="660"/>
      <c r="DW15" s="660"/>
      <c r="DX15" s="660"/>
      <c r="DY15" s="660"/>
      <c r="DZ15" s="660"/>
      <c r="EA15" s="660"/>
      <c r="EB15" s="660"/>
      <c r="EC15" s="669"/>
    </row>
    <row r="16" spans="2:143" ht="11.25" customHeight="1" x14ac:dyDescent="0.15">
      <c r="B16" s="656" t="s">
        <v>252</v>
      </c>
      <c r="C16" s="657"/>
      <c r="D16" s="657"/>
      <c r="E16" s="657"/>
      <c r="F16" s="657"/>
      <c r="G16" s="657"/>
      <c r="H16" s="657"/>
      <c r="I16" s="657"/>
      <c r="J16" s="657"/>
      <c r="K16" s="657"/>
      <c r="L16" s="657"/>
      <c r="M16" s="657"/>
      <c r="N16" s="657"/>
      <c r="O16" s="657"/>
      <c r="P16" s="657"/>
      <c r="Q16" s="658"/>
      <c r="R16" s="659" t="s">
        <v>168</v>
      </c>
      <c r="S16" s="660"/>
      <c r="T16" s="660"/>
      <c r="U16" s="660"/>
      <c r="V16" s="660"/>
      <c r="W16" s="660"/>
      <c r="X16" s="660"/>
      <c r="Y16" s="661"/>
      <c r="Z16" s="662" t="s">
        <v>121</v>
      </c>
      <c r="AA16" s="662"/>
      <c r="AB16" s="662"/>
      <c r="AC16" s="662"/>
      <c r="AD16" s="663" t="s">
        <v>168</v>
      </c>
      <c r="AE16" s="663"/>
      <c r="AF16" s="663"/>
      <c r="AG16" s="663"/>
      <c r="AH16" s="663"/>
      <c r="AI16" s="663"/>
      <c r="AJ16" s="663"/>
      <c r="AK16" s="663"/>
      <c r="AL16" s="664" t="s">
        <v>229</v>
      </c>
      <c r="AM16" s="665"/>
      <c r="AN16" s="665"/>
      <c r="AO16" s="666"/>
      <c r="AP16" s="656" t="s">
        <v>253</v>
      </c>
      <c r="AQ16" s="657"/>
      <c r="AR16" s="657"/>
      <c r="AS16" s="657"/>
      <c r="AT16" s="657"/>
      <c r="AU16" s="657"/>
      <c r="AV16" s="657"/>
      <c r="AW16" s="657"/>
      <c r="AX16" s="657"/>
      <c r="AY16" s="657"/>
      <c r="AZ16" s="657"/>
      <c r="BA16" s="657"/>
      <c r="BB16" s="657"/>
      <c r="BC16" s="657"/>
      <c r="BD16" s="657"/>
      <c r="BE16" s="657"/>
      <c r="BF16" s="658"/>
      <c r="BG16" s="659" t="s">
        <v>229</v>
      </c>
      <c r="BH16" s="660"/>
      <c r="BI16" s="660"/>
      <c r="BJ16" s="660"/>
      <c r="BK16" s="660"/>
      <c r="BL16" s="660"/>
      <c r="BM16" s="660"/>
      <c r="BN16" s="661"/>
      <c r="BO16" s="662" t="s">
        <v>229</v>
      </c>
      <c r="BP16" s="662"/>
      <c r="BQ16" s="662"/>
      <c r="BR16" s="662"/>
      <c r="BS16" s="668" t="s">
        <v>121</v>
      </c>
      <c r="BT16" s="660"/>
      <c r="BU16" s="660"/>
      <c r="BV16" s="660"/>
      <c r="BW16" s="660"/>
      <c r="BX16" s="660"/>
      <c r="BY16" s="660"/>
      <c r="BZ16" s="660"/>
      <c r="CA16" s="660"/>
      <c r="CB16" s="669"/>
      <c r="CD16" s="674" t="s">
        <v>254</v>
      </c>
      <c r="CE16" s="675"/>
      <c r="CF16" s="675"/>
      <c r="CG16" s="675"/>
      <c r="CH16" s="675"/>
      <c r="CI16" s="675"/>
      <c r="CJ16" s="675"/>
      <c r="CK16" s="675"/>
      <c r="CL16" s="675"/>
      <c r="CM16" s="675"/>
      <c r="CN16" s="675"/>
      <c r="CO16" s="675"/>
      <c r="CP16" s="675"/>
      <c r="CQ16" s="676"/>
      <c r="CR16" s="659">
        <v>1139</v>
      </c>
      <c r="CS16" s="660"/>
      <c r="CT16" s="660"/>
      <c r="CU16" s="660"/>
      <c r="CV16" s="660"/>
      <c r="CW16" s="660"/>
      <c r="CX16" s="660"/>
      <c r="CY16" s="661"/>
      <c r="CZ16" s="662">
        <v>0</v>
      </c>
      <c r="DA16" s="662"/>
      <c r="DB16" s="662"/>
      <c r="DC16" s="662"/>
      <c r="DD16" s="668" t="s">
        <v>229</v>
      </c>
      <c r="DE16" s="660"/>
      <c r="DF16" s="660"/>
      <c r="DG16" s="660"/>
      <c r="DH16" s="660"/>
      <c r="DI16" s="660"/>
      <c r="DJ16" s="660"/>
      <c r="DK16" s="660"/>
      <c r="DL16" s="660"/>
      <c r="DM16" s="660"/>
      <c r="DN16" s="660"/>
      <c r="DO16" s="660"/>
      <c r="DP16" s="661"/>
      <c r="DQ16" s="668">
        <v>379</v>
      </c>
      <c r="DR16" s="660"/>
      <c r="DS16" s="660"/>
      <c r="DT16" s="660"/>
      <c r="DU16" s="660"/>
      <c r="DV16" s="660"/>
      <c r="DW16" s="660"/>
      <c r="DX16" s="660"/>
      <c r="DY16" s="660"/>
      <c r="DZ16" s="660"/>
      <c r="EA16" s="660"/>
      <c r="EB16" s="660"/>
      <c r="EC16" s="669"/>
    </row>
    <row r="17" spans="2:133" ht="11.25" customHeight="1" x14ac:dyDescent="0.15">
      <c r="B17" s="656" t="s">
        <v>255</v>
      </c>
      <c r="C17" s="657"/>
      <c r="D17" s="657"/>
      <c r="E17" s="657"/>
      <c r="F17" s="657"/>
      <c r="G17" s="657"/>
      <c r="H17" s="657"/>
      <c r="I17" s="657"/>
      <c r="J17" s="657"/>
      <c r="K17" s="657"/>
      <c r="L17" s="657"/>
      <c r="M17" s="657"/>
      <c r="N17" s="657"/>
      <c r="O17" s="657"/>
      <c r="P17" s="657"/>
      <c r="Q17" s="658"/>
      <c r="R17" s="659">
        <v>161249</v>
      </c>
      <c r="S17" s="660"/>
      <c r="T17" s="660"/>
      <c r="U17" s="660"/>
      <c r="V17" s="660"/>
      <c r="W17" s="660"/>
      <c r="X17" s="660"/>
      <c r="Y17" s="661"/>
      <c r="Z17" s="662">
        <v>0.2</v>
      </c>
      <c r="AA17" s="662"/>
      <c r="AB17" s="662"/>
      <c r="AC17" s="662"/>
      <c r="AD17" s="663">
        <v>161249</v>
      </c>
      <c r="AE17" s="663"/>
      <c r="AF17" s="663"/>
      <c r="AG17" s="663"/>
      <c r="AH17" s="663"/>
      <c r="AI17" s="663"/>
      <c r="AJ17" s="663"/>
      <c r="AK17" s="663"/>
      <c r="AL17" s="664">
        <v>0.4</v>
      </c>
      <c r="AM17" s="665"/>
      <c r="AN17" s="665"/>
      <c r="AO17" s="666"/>
      <c r="AP17" s="656" t="s">
        <v>256</v>
      </c>
      <c r="AQ17" s="657"/>
      <c r="AR17" s="657"/>
      <c r="AS17" s="657"/>
      <c r="AT17" s="657"/>
      <c r="AU17" s="657"/>
      <c r="AV17" s="657"/>
      <c r="AW17" s="657"/>
      <c r="AX17" s="657"/>
      <c r="AY17" s="657"/>
      <c r="AZ17" s="657"/>
      <c r="BA17" s="657"/>
      <c r="BB17" s="657"/>
      <c r="BC17" s="657"/>
      <c r="BD17" s="657"/>
      <c r="BE17" s="657"/>
      <c r="BF17" s="658"/>
      <c r="BG17" s="659">
        <v>476</v>
      </c>
      <c r="BH17" s="660"/>
      <c r="BI17" s="660"/>
      <c r="BJ17" s="660"/>
      <c r="BK17" s="660"/>
      <c r="BL17" s="660"/>
      <c r="BM17" s="660"/>
      <c r="BN17" s="661"/>
      <c r="BO17" s="662">
        <v>0</v>
      </c>
      <c r="BP17" s="662"/>
      <c r="BQ17" s="662"/>
      <c r="BR17" s="662"/>
      <c r="BS17" s="668" t="s">
        <v>121</v>
      </c>
      <c r="BT17" s="660"/>
      <c r="BU17" s="660"/>
      <c r="BV17" s="660"/>
      <c r="BW17" s="660"/>
      <c r="BX17" s="660"/>
      <c r="BY17" s="660"/>
      <c r="BZ17" s="660"/>
      <c r="CA17" s="660"/>
      <c r="CB17" s="669"/>
      <c r="CD17" s="674" t="s">
        <v>257</v>
      </c>
      <c r="CE17" s="675"/>
      <c r="CF17" s="675"/>
      <c r="CG17" s="675"/>
      <c r="CH17" s="675"/>
      <c r="CI17" s="675"/>
      <c r="CJ17" s="675"/>
      <c r="CK17" s="675"/>
      <c r="CL17" s="675"/>
      <c r="CM17" s="675"/>
      <c r="CN17" s="675"/>
      <c r="CO17" s="675"/>
      <c r="CP17" s="675"/>
      <c r="CQ17" s="676"/>
      <c r="CR17" s="659">
        <v>6460011</v>
      </c>
      <c r="CS17" s="660"/>
      <c r="CT17" s="660"/>
      <c r="CU17" s="660"/>
      <c r="CV17" s="660"/>
      <c r="CW17" s="660"/>
      <c r="CX17" s="660"/>
      <c r="CY17" s="661"/>
      <c r="CZ17" s="662">
        <v>8.5</v>
      </c>
      <c r="DA17" s="662"/>
      <c r="DB17" s="662"/>
      <c r="DC17" s="662"/>
      <c r="DD17" s="668" t="s">
        <v>121</v>
      </c>
      <c r="DE17" s="660"/>
      <c r="DF17" s="660"/>
      <c r="DG17" s="660"/>
      <c r="DH17" s="660"/>
      <c r="DI17" s="660"/>
      <c r="DJ17" s="660"/>
      <c r="DK17" s="660"/>
      <c r="DL17" s="660"/>
      <c r="DM17" s="660"/>
      <c r="DN17" s="660"/>
      <c r="DO17" s="660"/>
      <c r="DP17" s="661"/>
      <c r="DQ17" s="668">
        <v>6316271</v>
      </c>
      <c r="DR17" s="660"/>
      <c r="DS17" s="660"/>
      <c r="DT17" s="660"/>
      <c r="DU17" s="660"/>
      <c r="DV17" s="660"/>
      <c r="DW17" s="660"/>
      <c r="DX17" s="660"/>
      <c r="DY17" s="660"/>
      <c r="DZ17" s="660"/>
      <c r="EA17" s="660"/>
      <c r="EB17" s="660"/>
      <c r="EC17" s="669"/>
    </row>
    <row r="18" spans="2:133" ht="11.25" customHeight="1" x14ac:dyDescent="0.15">
      <c r="B18" s="656" t="s">
        <v>258</v>
      </c>
      <c r="C18" s="657"/>
      <c r="D18" s="657"/>
      <c r="E18" s="657"/>
      <c r="F18" s="657"/>
      <c r="G18" s="657"/>
      <c r="H18" s="657"/>
      <c r="I18" s="657"/>
      <c r="J18" s="657"/>
      <c r="K18" s="657"/>
      <c r="L18" s="657"/>
      <c r="M18" s="657"/>
      <c r="N18" s="657"/>
      <c r="O18" s="657"/>
      <c r="P18" s="657"/>
      <c r="Q18" s="658"/>
      <c r="R18" s="659">
        <v>4059468</v>
      </c>
      <c r="S18" s="660"/>
      <c r="T18" s="660"/>
      <c r="U18" s="660"/>
      <c r="V18" s="660"/>
      <c r="W18" s="660"/>
      <c r="X18" s="660"/>
      <c r="Y18" s="661"/>
      <c r="Z18" s="662">
        <v>5.2</v>
      </c>
      <c r="AA18" s="662"/>
      <c r="AB18" s="662"/>
      <c r="AC18" s="662"/>
      <c r="AD18" s="663">
        <v>3680503</v>
      </c>
      <c r="AE18" s="663"/>
      <c r="AF18" s="663"/>
      <c r="AG18" s="663"/>
      <c r="AH18" s="663"/>
      <c r="AI18" s="663"/>
      <c r="AJ18" s="663"/>
      <c r="AK18" s="663"/>
      <c r="AL18" s="664">
        <v>8.8000000000000007</v>
      </c>
      <c r="AM18" s="665"/>
      <c r="AN18" s="665"/>
      <c r="AO18" s="666"/>
      <c r="AP18" s="656" t="s">
        <v>259</v>
      </c>
      <c r="AQ18" s="657"/>
      <c r="AR18" s="657"/>
      <c r="AS18" s="657"/>
      <c r="AT18" s="657"/>
      <c r="AU18" s="657"/>
      <c r="AV18" s="657"/>
      <c r="AW18" s="657"/>
      <c r="AX18" s="657"/>
      <c r="AY18" s="657"/>
      <c r="AZ18" s="657"/>
      <c r="BA18" s="657"/>
      <c r="BB18" s="657"/>
      <c r="BC18" s="657"/>
      <c r="BD18" s="657"/>
      <c r="BE18" s="657"/>
      <c r="BF18" s="658"/>
      <c r="BG18" s="659" t="s">
        <v>121</v>
      </c>
      <c r="BH18" s="660"/>
      <c r="BI18" s="660"/>
      <c r="BJ18" s="660"/>
      <c r="BK18" s="660"/>
      <c r="BL18" s="660"/>
      <c r="BM18" s="660"/>
      <c r="BN18" s="661"/>
      <c r="BO18" s="662" t="s">
        <v>229</v>
      </c>
      <c r="BP18" s="662"/>
      <c r="BQ18" s="662"/>
      <c r="BR18" s="662"/>
      <c r="BS18" s="668" t="s">
        <v>121</v>
      </c>
      <c r="BT18" s="660"/>
      <c r="BU18" s="660"/>
      <c r="BV18" s="660"/>
      <c r="BW18" s="660"/>
      <c r="BX18" s="660"/>
      <c r="BY18" s="660"/>
      <c r="BZ18" s="660"/>
      <c r="CA18" s="660"/>
      <c r="CB18" s="669"/>
      <c r="CD18" s="674" t="s">
        <v>260</v>
      </c>
      <c r="CE18" s="675"/>
      <c r="CF18" s="675"/>
      <c r="CG18" s="675"/>
      <c r="CH18" s="675"/>
      <c r="CI18" s="675"/>
      <c r="CJ18" s="675"/>
      <c r="CK18" s="675"/>
      <c r="CL18" s="675"/>
      <c r="CM18" s="675"/>
      <c r="CN18" s="675"/>
      <c r="CO18" s="675"/>
      <c r="CP18" s="675"/>
      <c r="CQ18" s="676"/>
      <c r="CR18" s="659">
        <v>214718</v>
      </c>
      <c r="CS18" s="660"/>
      <c r="CT18" s="660"/>
      <c r="CU18" s="660"/>
      <c r="CV18" s="660"/>
      <c r="CW18" s="660"/>
      <c r="CX18" s="660"/>
      <c r="CY18" s="661"/>
      <c r="CZ18" s="662">
        <v>0.3</v>
      </c>
      <c r="DA18" s="662"/>
      <c r="DB18" s="662"/>
      <c r="DC18" s="662"/>
      <c r="DD18" s="668">
        <v>214718</v>
      </c>
      <c r="DE18" s="660"/>
      <c r="DF18" s="660"/>
      <c r="DG18" s="660"/>
      <c r="DH18" s="660"/>
      <c r="DI18" s="660"/>
      <c r="DJ18" s="660"/>
      <c r="DK18" s="660"/>
      <c r="DL18" s="660"/>
      <c r="DM18" s="660"/>
      <c r="DN18" s="660"/>
      <c r="DO18" s="660"/>
      <c r="DP18" s="661"/>
      <c r="DQ18" s="668">
        <v>214718</v>
      </c>
      <c r="DR18" s="660"/>
      <c r="DS18" s="660"/>
      <c r="DT18" s="660"/>
      <c r="DU18" s="660"/>
      <c r="DV18" s="660"/>
      <c r="DW18" s="660"/>
      <c r="DX18" s="660"/>
      <c r="DY18" s="660"/>
      <c r="DZ18" s="660"/>
      <c r="EA18" s="660"/>
      <c r="EB18" s="660"/>
      <c r="EC18" s="669"/>
    </row>
    <row r="19" spans="2:133" ht="11.25" customHeight="1" x14ac:dyDescent="0.15">
      <c r="B19" s="656" t="s">
        <v>261</v>
      </c>
      <c r="C19" s="657"/>
      <c r="D19" s="657"/>
      <c r="E19" s="657"/>
      <c r="F19" s="657"/>
      <c r="G19" s="657"/>
      <c r="H19" s="657"/>
      <c r="I19" s="657"/>
      <c r="J19" s="657"/>
      <c r="K19" s="657"/>
      <c r="L19" s="657"/>
      <c r="M19" s="657"/>
      <c r="N19" s="657"/>
      <c r="O19" s="657"/>
      <c r="P19" s="657"/>
      <c r="Q19" s="658"/>
      <c r="R19" s="659">
        <v>3680503</v>
      </c>
      <c r="S19" s="660"/>
      <c r="T19" s="660"/>
      <c r="U19" s="660"/>
      <c r="V19" s="660"/>
      <c r="W19" s="660"/>
      <c r="X19" s="660"/>
      <c r="Y19" s="661"/>
      <c r="Z19" s="662">
        <v>4.8</v>
      </c>
      <c r="AA19" s="662"/>
      <c r="AB19" s="662"/>
      <c r="AC19" s="662"/>
      <c r="AD19" s="663">
        <v>3680503</v>
      </c>
      <c r="AE19" s="663"/>
      <c r="AF19" s="663"/>
      <c r="AG19" s="663"/>
      <c r="AH19" s="663"/>
      <c r="AI19" s="663"/>
      <c r="AJ19" s="663"/>
      <c r="AK19" s="663"/>
      <c r="AL19" s="664">
        <v>8.8000000000000007</v>
      </c>
      <c r="AM19" s="665"/>
      <c r="AN19" s="665"/>
      <c r="AO19" s="666"/>
      <c r="AP19" s="656" t="s">
        <v>262</v>
      </c>
      <c r="AQ19" s="657"/>
      <c r="AR19" s="657"/>
      <c r="AS19" s="657"/>
      <c r="AT19" s="657"/>
      <c r="AU19" s="657"/>
      <c r="AV19" s="657"/>
      <c r="AW19" s="657"/>
      <c r="AX19" s="657"/>
      <c r="AY19" s="657"/>
      <c r="AZ19" s="657"/>
      <c r="BA19" s="657"/>
      <c r="BB19" s="657"/>
      <c r="BC19" s="657"/>
      <c r="BD19" s="657"/>
      <c r="BE19" s="657"/>
      <c r="BF19" s="658"/>
      <c r="BG19" s="659">
        <v>3233870</v>
      </c>
      <c r="BH19" s="660"/>
      <c r="BI19" s="660"/>
      <c r="BJ19" s="660"/>
      <c r="BK19" s="660"/>
      <c r="BL19" s="660"/>
      <c r="BM19" s="660"/>
      <c r="BN19" s="661"/>
      <c r="BO19" s="662">
        <v>9.1</v>
      </c>
      <c r="BP19" s="662"/>
      <c r="BQ19" s="662"/>
      <c r="BR19" s="662"/>
      <c r="BS19" s="668" t="s">
        <v>229</v>
      </c>
      <c r="BT19" s="660"/>
      <c r="BU19" s="660"/>
      <c r="BV19" s="660"/>
      <c r="BW19" s="660"/>
      <c r="BX19" s="660"/>
      <c r="BY19" s="660"/>
      <c r="BZ19" s="660"/>
      <c r="CA19" s="660"/>
      <c r="CB19" s="669"/>
      <c r="CD19" s="674" t="s">
        <v>263</v>
      </c>
      <c r="CE19" s="675"/>
      <c r="CF19" s="675"/>
      <c r="CG19" s="675"/>
      <c r="CH19" s="675"/>
      <c r="CI19" s="675"/>
      <c r="CJ19" s="675"/>
      <c r="CK19" s="675"/>
      <c r="CL19" s="675"/>
      <c r="CM19" s="675"/>
      <c r="CN19" s="675"/>
      <c r="CO19" s="675"/>
      <c r="CP19" s="675"/>
      <c r="CQ19" s="676"/>
      <c r="CR19" s="659" t="s">
        <v>229</v>
      </c>
      <c r="CS19" s="660"/>
      <c r="CT19" s="660"/>
      <c r="CU19" s="660"/>
      <c r="CV19" s="660"/>
      <c r="CW19" s="660"/>
      <c r="CX19" s="660"/>
      <c r="CY19" s="661"/>
      <c r="CZ19" s="662" t="s">
        <v>121</v>
      </c>
      <c r="DA19" s="662"/>
      <c r="DB19" s="662"/>
      <c r="DC19" s="662"/>
      <c r="DD19" s="668" t="s">
        <v>229</v>
      </c>
      <c r="DE19" s="660"/>
      <c r="DF19" s="660"/>
      <c r="DG19" s="660"/>
      <c r="DH19" s="660"/>
      <c r="DI19" s="660"/>
      <c r="DJ19" s="660"/>
      <c r="DK19" s="660"/>
      <c r="DL19" s="660"/>
      <c r="DM19" s="660"/>
      <c r="DN19" s="660"/>
      <c r="DO19" s="660"/>
      <c r="DP19" s="661"/>
      <c r="DQ19" s="668" t="s">
        <v>168</v>
      </c>
      <c r="DR19" s="660"/>
      <c r="DS19" s="660"/>
      <c r="DT19" s="660"/>
      <c r="DU19" s="660"/>
      <c r="DV19" s="660"/>
      <c r="DW19" s="660"/>
      <c r="DX19" s="660"/>
      <c r="DY19" s="660"/>
      <c r="DZ19" s="660"/>
      <c r="EA19" s="660"/>
      <c r="EB19" s="660"/>
      <c r="EC19" s="669"/>
    </row>
    <row r="20" spans="2:133" ht="11.25" customHeight="1" x14ac:dyDescent="0.15">
      <c r="B20" s="656" t="s">
        <v>264</v>
      </c>
      <c r="C20" s="657"/>
      <c r="D20" s="657"/>
      <c r="E20" s="657"/>
      <c r="F20" s="657"/>
      <c r="G20" s="657"/>
      <c r="H20" s="657"/>
      <c r="I20" s="657"/>
      <c r="J20" s="657"/>
      <c r="K20" s="657"/>
      <c r="L20" s="657"/>
      <c r="M20" s="657"/>
      <c r="N20" s="657"/>
      <c r="O20" s="657"/>
      <c r="P20" s="657"/>
      <c r="Q20" s="658"/>
      <c r="R20" s="659">
        <v>378965</v>
      </c>
      <c r="S20" s="660"/>
      <c r="T20" s="660"/>
      <c r="U20" s="660"/>
      <c r="V20" s="660"/>
      <c r="W20" s="660"/>
      <c r="X20" s="660"/>
      <c r="Y20" s="661"/>
      <c r="Z20" s="662">
        <v>0.5</v>
      </c>
      <c r="AA20" s="662"/>
      <c r="AB20" s="662"/>
      <c r="AC20" s="662"/>
      <c r="AD20" s="663" t="s">
        <v>229</v>
      </c>
      <c r="AE20" s="663"/>
      <c r="AF20" s="663"/>
      <c r="AG20" s="663"/>
      <c r="AH20" s="663"/>
      <c r="AI20" s="663"/>
      <c r="AJ20" s="663"/>
      <c r="AK20" s="663"/>
      <c r="AL20" s="664" t="s">
        <v>229</v>
      </c>
      <c r="AM20" s="665"/>
      <c r="AN20" s="665"/>
      <c r="AO20" s="666"/>
      <c r="AP20" s="656" t="s">
        <v>265</v>
      </c>
      <c r="AQ20" s="657"/>
      <c r="AR20" s="657"/>
      <c r="AS20" s="657"/>
      <c r="AT20" s="657"/>
      <c r="AU20" s="657"/>
      <c r="AV20" s="657"/>
      <c r="AW20" s="657"/>
      <c r="AX20" s="657"/>
      <c r="AY20" s="657"/>
      <c r="AZ20" s="657"/>
      <c r="BA20" s="657"/>
      <c r="BB20" s="657"/>
      <c r="BC20" s="657"/>
      <c r="BD20" s="657"/>
      <c r="BE20" s="657"/>
      <c r="BF20" s="658"/>
      <c r="BG20" s="659">
        <v>3233870</v>
      </c>
      <c r="BH20" s="660"/>
      <c r="BI20" s="660"/>
      <c r="BJ20" s="660"/>
      <c r="BK20" s="660"/>
      <c r="BL20" s="660"/>
      <c r="BM20" s="660"/>
      <c r="BN20" s="661"/>
      <c r="BO20" s="662">
        <v>9.1</v>
      </c>
      <c r="BP20" s="662"/>
      <c r="BQ20" s="662"/>
      <c r="BR20" s="662"/>
      <c r="BS20" s="668" t="s">
        <v>229</v>
      </c>
      <c r="BT20" s="660"/>
      <c r="BU20" s="660"/>
      <c r="BV20" s="660"/>
      <c r="BW20" s="660"/>
      <c r="BX20" s="660"/>
      <c r="BY20" s="660"/>
      <c r="BZ20" s="660"/>
      <c r="CA20" s="660"/>
      <c r="CB20" s="669"/>
      <c r="CD20" s="674" t="s">
        <v>266</v>
      </c>
      <c r="CE20" s="675"/>
      <c r="CF20" s="675"/>
      <c r="CG20" s="675"/>
      <c r="CH20" s="675"/>
      <c r="CI20" s="675"/>
      <c r="CJ20" s="675"/>
      <c r="CK20" s="675"/>
      <c r="CL20" s="675"/>
      <c r="CM20" s="675"/>
      <c r="CN20" s="675"/>
      <c r="CO20" s="675"/>
      <c r="CP20" s="675"/>
      <c r="CQ20" s="676"/>
      <c r="CR20" s="659">
        <v>76358823</v>
      </c>
      <c r="CS20" s="660"/>
      <c r="CT20" s="660"/>
      <c r="CU20" s="660"/>
      <c r="CV20" s="660"/>
      <c r="CW20" s="660"/>
      <c r="CX20" s="660"/>
      <c r="CY20" s="661"/>
      <c r="CZ20" s="662">
        <v>100</v>
      </c>
      <c r="DA20" s="662"/>
      <c r="DB20" s="662"/>
      <c r="DC20" s="662"/>
      <c r="DD20" s="668">
        <v>7056626</v>
      </c>
      <c r="DE20" s="660"/>
      <c r="DF20" s="660"/>
      <c r="DG20" s="660"/>
      <c r="DH20" s="660"/>
      <c r="DI20" s="660"/>
      <c r="DJ20" s="660"/>
      <c r="DK20" s="660"/>
      <c r="DL20" s="660"/>
      <c r="DM20" s="660"/>
      <c r="DN20" s="660"/>
      <c r="DO20" s="660"/>
      <c r="DP20" s="661"/>
      <c r="DQ20" s="668">
        <v>50153846</v>
      </c>
      <c r="DR20" s="660"/>
      <c r="DS20" s="660"/>
      <c r="DT20" s="660"/>
      <c r="DU20" s="660"/>
      <c r="DV20" s="660"/>
      <c r="DW20" s="660"/>
      <c r="DX20" s="660"/>
      <c r="DY20" s="660"/>
      <c r="DZ20" s="660"/>
      <c r="EA20" s="660"/>
      <c r="EB20" s="660"/>
      <c r="EC20" s="669"/>
    </row>
    <row r="21" spans="2:133" ht="11.25" customHeight="1" x14ac:dyDescent="0.15">
      <c r="B21" s="656" t="s">
        <v>267</v>
      </c>
      <c r="C21" s="657"/>
      <c r="D21" s="657"/>
      <c r="E21" s="657"/>
      <c r="F21" s="657"/>
      <c r="G21" s="657"/>
      <c r="H21" s="657"/>
      <c r="I21" s="657"/>
      <c r="J21" s="657"/>
      <c r="K21" s="657"/>
      <c r="L21" s="657"/>
      <c r="M21" s="657"/>
      <c r="N21" s="657"/>
      <c r="O21" s="657"/>
      <c r="P21" s="657"/>
      <c r="Q21" s="658"/>
      <c r="R21" s="659" t="s">
        <v>229</v>
      </c>
      <c r="S21" s="660"/>
      <c r="T21" s="660"/>
      <c r="U21" s="660"/>
      <c r="V21" s="660"/>
      <c r="W21" s="660"/>
      <c r="X21" s="660"/>
      <c r="Y21" s="661"/>
      <c r="Z21" s="662" t="s">
        <v>121</v>
      </c>
      <c r="AA21" s="662"/>
      <c r="AB21" s="662"/>
      <c r="AC21" s="662"/>
      <c r="AD21" s="663" t="s">
        <v>229</v>
      </c>
      <c r="AE21" s="663"/>
      <c r="AF21" s="663"/>
      <c r="AG21" s="663"/>
      <c r="AH21" s="663"/>
      <c r="AI21" s="663"/>
      <c r="AJ21" s="663"/>
      <c r="AK21" s="663"/>
      <c r="AL21" s="664" t="s">
        <v>121</v>
      </c>
      <c r="AM21" s="665"/>
      <c r="AN21" s="665"/>
      <c r="AO21" s="666"/>
      <c r="AP21" s="677" t="s">
        <v>268</v>
      </c>
      <c r="AQ21" s="678"/>
      <c r="AR21" s="678"/>
      <c r="AS21" s="678"/>
      <c r="AT21" s="678"/>
      <c r="AU21" s="678"/>
      <c r="AV21" s="678"/>
      <c r="AW21" s="678"/>
      <c r="AX21" s="678"/>
      <c r="AY21" s="678"/>
      <c r="AZ21" s="678"/>
      <c r="BA21" s="678"/>
      <c r="BB21" s="678"/>
      <c r="BC21" s="678"/>
      <c r="BD21" s="678"/>
      <c r="BE21" s="678"/>
      <c r="BF21" s="679"/>
      <c r="BG21" s="659">
        <v>50318</v>
      </c>
      <c r="BH21" s="660"/>
      <c r="BI21" s="660"/>
      <c r="BJ21" s="660"/>
      <c r="BK21" s="660"/>
      <c r="BL21" s="660"/>
      <c r="BM21" s="660"/>
      <c r="BN21" s="661"/>
      <c r="BO21" s="662">
        <v>0.1</v>
      </c>
      <c r="BP21" s="662"/>
      <c r="BQ21" s="662"/>
      <c r="BR21" s="662"/>
      <c r="BS21" s="668" t="s">
        <v>121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269</v>
      </c>
      <c r="C22" s="657"/>
      <c r="D22" s="657"/>
      <c r="E22" s="657"/>
      <c r="F22" s="657"/>
      <c r="G22" s="657"/>
      <c r="H22" s="657"/>
      <c r="I22" s="657"/>
      <c r="J22" s="657"/>
      <c r="K22" s="657"/>
      <c r="L22" s="657"/>
      <c r="M22" s="657"/>
      <c r="N22" s="657"/>
      <c r="O22" s="657"/>
      <c r="P22" s="657"/>
      <c r="Q22" s="658"/>
      <c r="R22" s="659">
        <v>44598450</v>
      </c>
      <c r="S22" s="660"/>
      <c r="T22" s="660"/>
      <c r="U22" s="660"/>
      <c r="V22" s="660"/>
      <c r="W22" s="660"/>
      <c r="X22" s="660"/>
      <c r="Y22" s="661"/>
      <c r="Z22" s="662">
        <v>57.7</v>
      </c>
      <c r="AA22" s="662"/>
      <c r="AB22" s="662"/>
      <c r="AC22" s="662"/>
      <c r="AD22" s="663">
        <v>41035933</v>
      </c>
      <c r="AE22" s="663"/>
      <c r="AF22" s="663"/>
      <c r="AG22" s="663"/>
      <c r="AH22" s="663"/>
      <c r="AI22" s="663"/>
      <c r="AJ22" s="663"/>
      <c r="AK22" s="663"/>
      <c r="AL22" s="664">
        <v>98.3</v>
      </c>
      <c r="AM22" s="665"/>
      <c r="AN22" s="665"/>
      <c r="AO22" s="666"/>
      <c r="AP22" s="677" t="s">
        <v>270</v>
      </c>
      <c r="AQ22" s="678"/>
      <c r="AR22" s="678"/>
      <c r="AS22" s="678"/>
      <c r="AT22" s="678"/>
      <c r="AU22" s="678"/>
      <c r="AV22" s="678"/>
      <c r="AW22" s="678"/>
      <c r="AX22" s="678"/>
      <c r="AY22" s="678"/>
      <c r="AZ22" s="678"/>
      <c r="BA22" s="678"/>
      <c r="BB22" s="678"/>
      <c r="BC22" s="678"/>
      <c r="BD22" s="678"/>
      <c r="BE22" s="678"/>
      <c r="BF22" s="679"/>
      <c r="BG22" s="659" t="s">
        <v>229</v>
      </c>
      <c r="BH22" s="660"/>
      <c r="BI22" s="660"/>
      <c r="BJ22" s="660"/>
      <c r="BK22" s="660"/>
      <c r="BL22" s="660"/>
      <c r="BM22" s="660"/>
      <c r="BN22" s="661"/>
      <c r="BO22" s="662" t="s">
        <v>229</v>
      </c>
      <c r="BP22" s="662"/>
      <c r="BQ22" s="662"/>
      <c r="BR22" s="662"/>
      <c r="BS22" s="668" t="s">
        <v>229</v>
      </c>
      <c r="BT22" s="660"/>
      <c r="BU22" s="660"/>
      <c r="BV22" s="660"/>
      <c r="BW22" s="660"/>
      <c r="BX22" s="660"/>
      <c r="BY22" s="660"/>
      <c r="BZ22" s="660"/>
      <c r="CA22" s="660"/>
      <c r="CB22" s="669"/>
      <c r="CD22" s="641" t="s">
        <v>271</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272</v>
      </c>
      <c r="C23" s="657"/>
      <c r="D23" s="657"/>
      <c r="E23" s="657"/>
      <c r="F23" s="657"/>
      <c r="G23" s="657"/>
      <c r="H23" s="657"/>
      <c r="I23" s="657"/>
      <c r="J23" s="657"/>
      <c r="K23" s="657"/>
      <c r="L23" s="657"/>
      <c r="M23" s="657"/>
      <c r="N23" s="657"/>
      <c r="O23" s="657"/>
      <c r="P23" s="657"/>
      <c r="Q23" s="658"/>
      <c r="R23" s="659">
        <v>27737</v>
      </c>
      <c r="S23" s="660"/>
      <c r="T23" s="660"/>
      <c r="U23" s="660"/>
      <c r="V23" s="660"/>
      <c r="W23" s="660"/>
      <c r="X23" s="660"/>
      <c r="Y23" s="661"/>
      <c r="Z23" s="662">
        <v>0</v>
      </c>
      <c r="AA23" s="662"/>
      <c r="AB23" s="662"/>
      <c r="AC23" s="662"/>
      <c r="AD23" s="663">
        <v>27737</v>
      </c>
      <c r="AE23" s="663"/>
      <c r="AF23" s="663"/>
      <c r="AG23" s="663"/>
      <c r="AH23" s="663"/>
      <c r="AI23" s="663"/>
      <c r="AJ23" s="663"/>
      <c r="AK23" s="663"/>
      <c r="AL23" s="664">
        <v>0.1</v>
      </c>
      <c r="AM23" s="665"/>
      <c r="AN23" s="665"/>
      <c r="AO23" s="666"/>
      <c r="AP23" s="677" t="s">
        <v>273</v>
      </c>
      <c r="AQ23" s="678"/>
      <c r="AR23" s="678"/>
      <c r="AS23" s="678"/>
      <c r="AT23" s="678"/>
      <c r="AU23" s="678"/>
      <c r="AV23" s="678"/>
      <c r="AW23" s="678"/>
      <c r="AX23" s="678"/>
      <c r="AY23" s="678"/>
      <c r="AZ23" s="678"/>
      <c r="BA23" s="678"/>
      <c r="BB23" s="678"/>
      <c r="BC23" s="678"/>
      <c r="BD23" s="678"/>
      <c r="BE23" s="678"/>
      <c r="BF23" s="679"/>
      <c r="BG23" s="659">
        <v>3183552</v>
      </c>
      <c r="BH23" s="660"/>
      <c r="BI23" s="660"/>
      <c r="BJ23" s="660"/>
      <c r="BK23" s="660"/>
      <c r="BL23" s="660"/>
      <c r="BM23" s="660"/>
      <c r="BN23" s="661"/>
      <c r="BO23" s="662">
        <v>9</v>
      </c>
      <c r="BP23" s="662"/>
      <c r="BQ23" s="662"/>
      <c r="BR23" s="662"/>
      <c r="BS23" s="668" t="s">
        <v>168</v>
      </c>
      <c r="BT23" s="660"/>
      <c r="BU23" s="660"/>
      <c r="BV23" s="660"/>
      <c r="BW23" s="660"/>
      <c r="BX23" s="660"/>
      <c r="BY23" s="660"/>
      <c r="BZ23" s="660"/>
      <c r="CA23" s="660"/>
      <c r="CB23" s="669"/>
      <c r="CD23" s="641" t="s">
        <v>212</v>
      </c>
      <c r="CE23" s="642"/>
      <c r="CF23" s="642"/>
      <c r="CG23" s="642"/>
      <c r="CH23" s="642"/>
      <c r="CI23" s="642"/>
      <c r="CJ23" s="642"/>
      <c r="CK23" s="642"/>
      <c r="CL23" s="642"/>
      <c r="CM23" s="642"/>
      <c r="CN23" s="642"/>
      <c r="CO23" s="642"/>
      <c r="CP23" s="642"/>
      <c r="CQ23" s="643"/>
      <c r="CR23" s="641" t="s">
        <v>274</v>
      </c>
      <c r="CS23" s="642"/>
      <c r="CT23" s="642"/>
      <c r="CU23" s="642"/>
      <c r="CV23" s="642"/>
      <c r="CW23" s="642"/>
      <c r="CX23" s="642"/>
      <c r="CY23" s="643"/>
      <c r="CZ23" s="641" t="s">
        <v>275</v>
      </c>
      <c r="DA23" s="642"/>
      <c r="DB23" s="642"/>
      <c r="DC23" s="643"/>
      <c r="DD23" s="641" t="s">
        <v>276</v>
      </c>
      <c r="DE23" s="642"/>
      <c r="DF23" s="642"/>
      <c r="DG23" s="642"/>
      <c r="DH23" s="642"/>
      <c r="DI23" s="642"/>
      <c r="DJ23" s="642"/>
      <c r="DK23" s="643"/>
      <c r="DL23" s="689" t="s">
        <v>277</v>
      </c>
      <c r="DM23" s="690"/>
      <c r="DN23" s="690"/>
      <c r="DO23" s="690"/>
      <c r="DP23" s="690"/>
      <c r="DQ23" s="690"/>
      <c r="DR23" s="690"/>
      <c r="DS23" s="690"/>
      <c r="DT23" s="690"/>
      <c r="DU23" s="690"/>
      <c r="DV23" s="691"/>
      <c r="DW23" s="641" t="s">
        <v>278</v>
      </c>
      <c r="DX23" s="642"/>
      <c r="DY23" s="642"/>
      <c r="DZ23" s="642"/>
      <c r="EA23" s="642"/>
      <c r="EB23" s="642"/>
      <c r="EC23" s="643"/>
    </row>
    <row r="24" spans="2:133" ht="11.25" customHeight="1" x14ac:dyDescent="0.15">
      <c r="B24" s="656" t="s">
        <v>279</v>
      </c>
      <c r="C24" s="657"/>
      <c r="D24" s="657"/>
      <c r="E24" s="657"/>
      <c r="F24" s="657"/>
      <c r="G24" s="657"/>
      <c r="H24" s="657"/>
      <c r="I24" s="657"/>
      <c r="J24" s="657"/>
      <c r="K24" s="657"/>
      <c r="L24" s="657"/>
      <c r="M24" s="657"/>
      <c r="N24" s="657"/>
      <c r="O24" s="657"/>
      <c r="P24" s="657"/>
      <c r="Q24" s="658"/>
      <c r="R24" s="659">
        <v>1216562</v>
      </c>
      <c r="S24" s="660"/>
      <c r="T24" s="660"/>
      <c r="U24" s="660"/>
      <c r="V24" s="660"/>
      <c r="W24" s="660"/>
      <c r="X24" s="660"/>
      <c r="Y24" s="661"/>
      <c r="Z24" s="662">
        <v>1.6</v>
      </c>
      <c r="AA24" s="662"/>
      <c r="AB24" s="662"/>
      <c r="AC24" s="662"/>
      <c r="AD24" s="663" t="s">
        <v>168</v>
      </c>
      <c r="AE24" s="663"/>
      <c r="AF24" s="663"/>
      <c r="AG24" s="663"/>
      <c r="AH24" s="663"/>
      <c r="AI24" s="663"/>
      <c r="AJ24" s="663"/>
      <c r="AK24" s="663"/>
      <c r="AL24" s="664" t="s">
        <v>229</v>
      </c>
      <c r="AM24" s="665"/>
      <c r="AN24" s="665"/>
      <c r="AO24" s="666"/>
      <c r="AP24" s="677" t="s">
        <v>280</v>
      </c>
      <c r="AQ24" s="678"/>
      <c r="AR24" s="678"/>
      <c r="AS24" s="678"/>
      <c r="AT24" s="678"/>
      <c r="AU24" s="678"/>
      <c r="AV24" s="678"/>
      <c r="AW24" s="678"/>
      <c r="AX24" s="678"/>
      <c r="AY24" s="678"/>
      <c r="AZ24" s="678"/>
      <c r="BA24" s="678"/>
      <c r="BB24" s="678"/>
      <c r="BC24" s="678"/>
      <c r="BD24" s="678"/>
      <c r="BE24" s="678"/>
      <c r="BF24" s="679"/>
      <c r="BG24" s="659" t="s">
        <v>121</v>
      </c>
      <c r="BH24" s="660"/>
      <c r="BI24" s="660"/>
      <c r="BJ24" s="660"/>
      <c r="BK24" s="660"/>
      <c r="BL24" s="660"/>
      <c r="BM24" s="660"/>
      <c r="BN24" s="661"/>
      <c r="BO24" s="662" t="s">
        <v>229</v>
      </c>
      <c r="BP24" s="662"/>
      <c r="BQ24" s="662"/>
      <c r="BR24" s="662"/>
      <c r="BS24" s="668" t="s">
        <v>229</v>
      </c>
      <c r="BT24" s="660"/>
      <c r="BU24" s="660"/>
      <c r="BV24" s="660"/>
      <c r="BW24" s="660"/>
      <c r="BX24" s="660"/>
      <c r="BY24" s="660"/>
      <c r="BZ24" s="660"/>
      <c r="CA24" s="660"/>
      <c r="CB24" s="669"/>
      <c r="CD24" s="670" t="s">
        <v>281</v>
      </c>
      <c r="CE24" s="671"/>
      <c r="CF24" s="671"/>
      <c r="CG24" s="671"/>
      <c r="CH24" s="671"/>
      <c r="CI24" s="671"/>
      <c r="CJ24" s="671"/>
      <c r="CK24" s="671"/>
      <c r="CL24" s="671"/>
      <c r="CM24" s="671"/>
      <c r="CN24" s="671"/>
      <c r="CO24" s="671"/>
      <c r="CP24" s="671"/>
      <c r="CQ24" s="672"/>
      <c r="CR24" s="648">
        <v>41905847</v>
      </c>
      <c r="CS24" s="649"/>
      <c r="CT24" s="649"/>
      <c r="CU24" s="649"/>
      <c r="CV24" s="649"/>
      <c r="CW24" s="649"/>
      <c r="CX24" s="649"/>
      <c r="CY24" s="650"/>
      <c r="CZ24" s="653">
        <v>54.9</v>
      </c>
      <c r="DA24" s="654"/>
      <c r="DB24" s="654"/>
      <c r="DC24" s="673"/>
      <c r="DD24" s="692">
        <v>25616901</v>
      </c>
      <c r="DE24" s="649"/>
      <c r="DF24" s="649"/>
      <c r="DG24" s="649"/>
      <c r="DH24" s="649"/>
      <c r="DI24" s="649"/>
      <c r="DJ24" s="649"/>
      <c r="DK24" s="650"/>
      <c r="DL24" s="692">
        <v>25553010</v>
      </c>
      <c r="DM24" s="649"/>
      <c r="DN24" s="649"/>
      <c r="DO24" s="649"/>
      <c r="DP24" s="649"/>
      <c r="DQ24" s="649"/>
      <c r="DR24" s="649"/>
      <c r="DS24" s="649"/>
      <c r="DT24" s="649"/>
      <c r="DU24" s="649"/>
      <c r="DV24" s="650"/>
      <c r="DW24" s="653">
        <v>56.7</v>
      </c>
      <c r="DX24" s="654"/>
      <c r="DY24" s="654"/>
      <c r="DZ24" s="654"/>
      <c r="EA24" s="654"/>
      <c r="EB24" s="654"/>
      <c r="EC24" s="655"/>
    </row>
    <row r="25" spans="2:133" ht="11.25" customHeight="1" x14ac:dyDescent="0.15">
      <c r="B25" s="656" t="s">
        <v>282</v>
      </c>
      <c r="C25" s="657"/>
      <c r="D25" s="657"/>
      <c r="E25" s="657"/>
      <c r="F25" s="657"/>
      <c r="G25" s="657"/>
      <c r="H25" s="657"/>
      <c r="I25" s="657"/>
      <c r="J25" s="657"/>
      <c r="K25" s="657"/>
      <c r="L25" s="657"/>
      <c r="M25" s="657"/>
      <c r="N25" s="657"/>
      <c r="O25" s="657"/>
      <c r="P25" s="657"/>
      <c r="Q25" s="658"/>
      <c r="R25" s="659">
        <v>2090589</v>
      </c>
      <c r="S25" s="660"/>
      <c r="T25" s="660"/>
      <c r="U25" s="660"/>
      <c r="V25" s="660"/>
      <c r="W25" s="660"/>
      <c r="X25" s="660"/>
      <c r="Y25" s="661"/>
      <c r="Z25" s="662">
        <v>2.7</v>
      </c>
      <c r="AA25" s="662"/>
      <c r="AB25" s="662"/>
      <c r="AC25" s="662"/>
      <c r="AD25" s="663">
        <v>411690</v>
      </c>
      <c r="AE25" s="663"/>
      <c r="AF25" s="663"/>
      <c r="AG25" s="663"/>
      <c r="AH25" s="663"/>
      <c r="AI25" s="663"/>
      <c r="AJ25" s="663"/>
      <c r="AK25" s="663"/>
      <c r="AL25" s="664">
        <v>1</v>
      </c>
      <c r="AM25" s="665"/>
      <c r="AN25" s="665"/>
      <c r="AO25" s="666"/>
      <c r="AP25" s="677" t="s">
        <v>283</v>
      </c>
      <c r="AQ25" s="678"/>
      <c r="AR25" s="678"/>
      <c r="AS25" s="678"/>
      <c r="AT25" s="678"/>
      <c r="AU25" s="678"/>
      <c r="AV25" s="678"/>
      <c r="AW25" s="678"/>
      <c r="AX25" s="678"/>
      <c r="AY25" s="678"/>
      <c r="AZ25" s="678"/>
      <c r="BA25" s="678"/>
      <c r="BB25" s="678"/>
      <c r="BC25" s="678"/>
      <c r="BD25" s="678"/>
      <c r="BE25" s="678"/>
      <c r="BF25" s="679"/>
      <c r="BG25" s="659" t="s">
        <v>229</v>
      </c>
      <c r="BH25" s="660"/>
      <c r="BI25" s="660"/>
      <c r="BJ25" s="660"/>
      <c r="BK25" s="660"/>
      <c r="BL25" s="660"/>
      <c r="BM25" s="660"/>
      <c r="BN25" s="661"/>
      <c r="BO25" s="662" t="s">
        <v>168</v>
      </c>
      <c r="BP25" s="662"/>
      <c r="BQ25" s="662"/>
      <c r="BR25" s="662"/>
      <c r="BS25" s="668" t="s">
        <v>121</v>
      </c>
      <c r="BT25" s="660"/>
      <c r="BU25" s="660"/>
      <c r="BV25" s="660"/>
      <c r="BW25" s="660"/>
      <c r="BX25" s="660"/>
      <c r="BY25" s="660"/>
      <c r="BZ25" s="660"/>
      <c r="CA25" s="660"/>
      <c r="CB25" s="669"/>
      <c r="CD25" s="674" t="s">
        <v>284</v>
      </c>
      <c r="CE25" s="675"/>
      <c r="CF25" s="675"/>
      <c r="CG25" s="675"/>
      <c r="CH25" s="675"/>
      <c r="CI25" s="675"/>
      <c r="CJ25" s="675"/>
      <c r="CK25" s="675"/>
      <c r="CL25" s="675"/>
      <c r="CM25" s="675"/>
      <c r="CN25" s="675"/>
      <c r="CO25" s="675"/>
      <c r="CP25" s="675"/>
      <c r="CQ25" s="676"/>
      <c r="CR25" s="659">
        <v>14249353</v>
      </c>
      <c r="CS25" s="695"/>
      <c r="CT25" s="695"/>
      <c r="CU25" s="695"/>
      <c r="CV25" s="695"/>
      <c r="CW25" s="695"/>
      <c r="CX25" s="695"/>
      <c r="CY25" s="696"/>
      <c r="CZ25" s="664">
        <v>18.7</v>
      </c>
      <c r="DA25" s="693"/>
      <c r="DB25" s="693"/>
      <c r="DC25" s="697"/>
      <c r="DD25" s="668">
        <v>12830736</v>
      </c>
      <c r="DE25" s="695"/>
      <c r="DF25" s="695"/>
      <c r="DG25" s="695"/>
      <c r="DH25" s="695"/>
      <c r="DI25" s="695"/>
      <c r="DJ25" s="695"/>
      <c r="DK25" s="696"/>
      <c r="DL25" s="668">
        <v>12769600</v>
      </c>
      <c r="DM25" s="695"/>
      <c r="DN25" s="695"/>
      <c r="DO25" s="695"/>
      <c r="DP25" s="695"/>
      <c r="DQ25" s="695"/>
      <c r="DR25" s="695"/>
      <c r="DS25" s="695"/>
      <c r="DT25" s="695"/>
      <c r="DU25" s="695"/>
      <c r="DV25" s="696"/>
      <c r="DW25" s="664">
        <v>28.3</v>
      </c>
      <c r="DX25" s="693"/>
      <c r="DY25" s="693"/>
      <c r="DZ25" s="693"/>
      <c r="EA25" s="693"/>
      <c r="EB25" s="693"/>
      <c r="EC25" s="694"/>
    </row>
    <row r="26" spans="2:133" ht="11.25" customHeight="1" x14ac:dyDescent="0.15">
      <c r="B26" s="656" t="s">
        <v>285</v>
      </c>
      <c r="C26" s="657"/>
      <c r="D26" s="657"/>
      <c r="E26" s="657"/>
      <c r="F26" s="657"/>
      <c r="G26" s="657"/>
      <c r="H26" s="657"/>
      <c r="I26" s="657"/>
      <c r="J26" s="657"/>
      <c r="K26" s="657"/>
      <c r="L26" s="657"/>
      <c r="M26" s="657"/>
      <c r="N26" s="657"/>
      <c r="O26" s="657"/>
      <c r="P26" s="657"/>
      <c r="Q26" s="658"/>
      <c r="R26" s="659">
        <v>341958</v>
      </c>
      <c r="S26" s="660"/>
      <c r="T26" s="660"/>
      <c r="U26" s="660"/>
      <c r="V26" s="660"/>
      <c r="W26" s="660"/>
      <c r="X26" s="660"/>
      <c r="Y26" s="661"/>
      <c r="Z26" s="662">
        <v>0.4</v>
      </c>
      <c r="AA26" s="662"/>
      <c r="AB26" s="662"/>
      <c r="AC26" s="662"/>
      <c r="AD26" s="663" t="s">
        <v>229</v>
      </c>
      <c r="AE26" s="663"/>
      <c r="AF26" s="663"/>
      <c r="AG26" s="663"/>
      <c r="AH26" s="663"/>
      <c r="AI26" s="663"/>
      <c r="AJ26" s="663"/>
      <c r="AK26" s="663"/>
      <c r="AL26" s="664" t="s">
        <v>229</v>
      </c>
      <c r="AM26" s="665"/>
      <c r="AN26" s="665"/>
      <c r="AO26" s="666"/>
      <c r="AP26" s="677" t="s">
        <v>286</v>
      </c>
      <c r="AQ26" s="698"/>
      <c r="AR26" s="698"/>
      <c r="AS26" s="698"/>
      <c r="AT26" s="698"/>
      <c r="AU26" s="698"/>
      <c r="AV26" s="698"/>
      <c r="AW26" s="698"/>
      <c r="AX26" s="698"/>
      <c r="AY26" s="698"/>
      <c r="AZ26" s="698"/>
      <c r="BA26" s="698"/>
      <c r="BB26" s="698"/>
      <c r="BC26" s="698"/>
      <c r="BD26" s="698"/>
      <c r="BE26" s="698"/>
      <c r="BF26" s="679"/>
      <c r="BG26" s="659" t="s">
        <v>121</v>
      </c>
      <c r="BH26" s="660"/>
      <c r="BI26" s="660"/>
      <c r="BJ26" s="660"/>
      <c r="BK26" s="660"/>
      <c r="BL26" s="660"/>
      <c r="BM26" s="660"/>
      <c r="BN26" s="661"/>
      <c r="BO26" s="662" t="s">
        <v>229</v>
      </c>
      <c r="BP26" s="662"/>
      <c r="BQ26" s="662"/>
      <c r="BR26" s="662"/>
      <c r="BS26" s="668" t="s">
        <v>121</v>
      </c>
      <c r="BT26" s="660"/>
      <c r="BU26" s="660"/>
      <c r="BV26" s="660"/>
      <c r="BW26" s="660"/>
      <c r="BX26" s="660"/>
      <c r="BY26" s="660"/>
      <c r="BZ26" s="660"/>
      <c r="CA26" s="660"/>
      <c r="CB26" s="669"/>
      <c r="CD26" s="674" t="s">
        <v>287</v>
      </c>
      <c r="CE26" s="675"/>
      <c r="CF26" s="675"/>
      <c r="CG26" s="675"/>
      <c r="CH26" s="675"/>
      <c r="CI26" s="675"/>
      <c r="CJ26" s="675"/>
      <c r="CK26" s="675"/>
      <c r="CL26" s="675"/>
      <c r="CM26" s="675"/>
      <c r="CN26" s="675"/>
      <c r="CO26" s="675"/>
      <c r="CP26" s="675"/>
      <c r="CQ26" s="676"/>
      <c r="CR26" s="659">
        <v>9449739</v>
      </c>
      <c r="CS26" s="660"/>
      <c r="CT26" s="660"/>
      <c r="CU26" s="660"/>
      <c r="CV26" s="660"/>
      <c r="CW26" s="660"/>
      <c r="CX26" s="660"/>
      <c r="CY26" s="661"/>
      <c r="CZ26" s="664">
        <v>12.4</v>
      </c>
      <c r="DA26" s="693"/>
      <c r="DB26" s="693"/>
      <c r="DC26" s="697"/>
      <c r="DD26" s="668">
        <v>8296434</v>
      </c>
      <c r="DE26" s="660"/>
      <c r="DF26" s="660"/>
      <c r="DG26" s="660"/>
      <c r="DH26" s="660"/>
      <c r="DI26" s="660"/>
      <c r="DJ26" s="660"/>
      <c r="DK26" s="661"/>
      <c r="DL26" s="668" t="s">
        <v>229</v>
      </c>
      <c r="DM26" s="660"/>
      <c r="DN26" s="660"/>
      <c r="DO26" s="660"/>
      <c r="DP26" s="660"/>
      <c r="DQ26" s="660"/>
      <c r="DR26" s="660"/>
      <c r="DS26" s="660"/>
      <c r="DT26" s="660"/>
      <c r="DU26" s="660"/>
      <c r="DV26" s="661"/>
      <c r="DW26" s="664" t="s">
        <v>121</v>
      </c>
      <c r="DX26" s="693"/>
      <c r="DY26" s="693"/>
      <c r="DZ26" s="693"/>
      <c r="EA26" s="693"/>
      <c r="EB26" s="693"/>
      <c r="EC26" s="694"/>
    </row>
    <row r="27" spans="2:133" ht="11.25" customHeight="1" x14ac:dyDescent="0.15">
      <c r="B27" s="656" t="s">
        <v>288</v>
      </c>
      <c r="C27" s="657"/>
      <c r="D27" s="657"/>
      <c r="E27" s="657"/>
      <c r="F27" s="657"/>
      <c r="G27" s="657"/>
      <c r="H27" s="657"/>
      <c r="I27" s="657"/>
      <c r="J27" s="657"/>
      <c r="K27" s="657"/>
      <c r="L27" s="657"/>
      <c r="M27" s="657"/>
      <c r="N27" s="657"/>
      <c r="O27" s="657"/>
      <c r="P27" s="657"/>
      <c r="Q27" s="658"/>
      <c r="R27" s="659">
        <v>12975929</v>
      </c>
      <c r="S27" s="660"/>
      <c r="T27" s="660"/>
      <c r="U27" s="660"/>
      <c r="V27" s="660"/>
      <c r="W27" s="660"/>
      <c r="X27" s="660"/>
      <c r="Y27" s="661"/>
      <c r="Z27" s="662">
        <v>16.8</v>
      </c>
      <c r="AA27" s="662"/>
      <c r="AB27" s="662"/>
      <c r="AC27" s="662"/>
      <c r="AD27" s="663" t="s">
        <v>229</v>
      </c>
      <c r="AE27" s="663"/>
      <c r="AF27" s="663"/>
      <c r="AG27" s="663"/>
      <c r="AH27" s="663"/>
      <c r="AI27" s="663"/>
      <c r="AJ27" s="663"/>
      <c r="AK27" s="663"/>
      <c r="AL27" s="664" t="s">
        <v>121</v>
      </c>
      <c r="AM27" s="665"/>
      <c r="AN27" s="665"/>
      <c r="AO27" s="666"/>
      <c r="AP27" s="656" t="s">
        <v>289</v>
      </c>
      <c r="AQ27" s="657"/>
      <c r="AR27" s="657"/>
      <c r="AS27" s="657"/>
      <c r="AT27" s="657"/>
      <c r="AU27" s="657"/>
      <c r="AV27" s="657"/>
      <c r="AW27" s="657"/>
      <c r="AX27" s="657"/>
      <c r="AY27" s="657"/>
      <c r="AZ27" s="657"/>
      <c r="BA27" s="657"/>
      <c r="BB27" s="657"/>
      <c r="BC27" s="657"/>
      <c r="BD27" s="657"/>
      <c r="BE27" s="657"/>
      <c r="BF27" s="658"/>
      <c r="BG27" s="659">
        <v>35560610</v>
      </c>
      <c r="BH27" s="660"/>
      <c r="BI27" s="660"/>
      <c r="BJ27" s="660"/>
      <c r="BK27" s="660"/>
      <c r="BL27" s="660"/>
      <c r="BM27" s="660"/>
      <c r="BN27" s="661"/>
      <c r="BO27" s="662">
        <v>100</v>
      </c>
      <c r="BP27" s="662"/>
      <c r="BQ27" s="662"/>
      <c r="BR27" s="662"/>
      <c r="BS27" s="668">
        <v>187453</v>
      </c>
      <c r="BT27" s="660"/>
      <c r="BU27" s="660"/>
      <c r="BV27" s="660"/>
      <c r="BW27" s="660"/>
      <c r="BX27" s="660"/>
      <c r="BY27" s="660"/>
      <c r="BZ27" s="660"/>
      <c r="CA27" s="660"/>
      <c r="CB27" s="669"/>
      <c r="CD27" s="674" t="s">
        <v>290</v>
      </c>
      <c r="CE27" s="675"/>
      <c r="CF27" s="675"/>
      <c r="CG27" s="675"/>
      <c r="CH27" s="675"/>
      <c r="CI27" s="675"/>
      <c r="CJ27" s="675"/>
      <c r="CK27" s="675"/>
      <c r="CL27" s="675"/>
      <c r="CM27" s="675"/>
      <c r="CN27" s="675"/>
      <c r="CO27" s="675"/>
      <c r="CP27" s="675"/>
      <c r="CQ27" s="676"/>
      <c r="CR27" s="659">
        <v>21196483</v>
      </c>
      <c r="CS27" s="695"/>
      <c r="CT27" s="695"/>
      <c r="CU27" s="695"/>
      <c r="CV27" s="695"/>
      <c r="CW27" s="695"/>
      <c r="CX27" s="695"/>
      <c r="CY27" s="696"/>
      <c r="CZ27" s="664">
        <v>27.8</v>
      </c>
      <c r="DA27" s="693"/>
      <c r="DB27" s="693"/>
      <c r="DC27" s="697"/>
      <c r="DD27" s="668">
        <v>6469894</v>
      </c>
      <c r="DE27" s="695"/>
      <c r="DF27" s="695"/>
      <c r="DG27" s="695"/>
      <c r="DH27" s="695"/>
      <c r="DI27" s="695"/>
      <c r="DJ27" s="695"/>
      <c r="DK27" s="696"/>
      <c r="DL27" s="668">
        <v>6467139</v>
      </c>
      <c r="DM27" s="695"/>
      <c r="DN27" s="695"/>
      <c r="DO27" s="695"/>
      <c r="DP27" s="695"/>
      <c r="DQ27" s="695"/>
      <c r="DR27" s="695"/>
      <c r="DS27" s="695"/>
      <c r="DT27" s="695"/>
      <c r="DU27" s="695"/>
      <c r="DV27" s="696"/>
      <c r="DW27" s="664">
        <v>14.3</v>
      </c>
      <c r="DX27" s="693"/>
      <c r="DY27" s="693"/>
      <c r="DZ27" s="693"/>
      <c r="EA27" s="693"/>
      <c r="EB27" s="693"/>
      <c r="EC27" s="694"/>
    </row>
    <row r="28" spans="2:133" ht="11.25" customHeight="1" x14ac:dyDescent="0.15">
      <c r="B28" s="701" t="s">
        <v>291</v>
      </c>
      <c r="C28" s="702"/>
      <c r="D28" s="702"/>
      <c r="E28" s="702"/>
      <c r="F28" s="702"/>
      <c r="G28" s="702"/>
      <c r="H28" s="702"/>
      <c r="I28" s="702"/>
      <c r="J28" s="702"/>
      <c r="K28" s="702"/>
      <c r="L28" s="702"/>
      <c r="M28" s="702"/>
      <c r="N28" s="702"/>
      <c r="O28" s="702"/>
      <c r="P28" s="702"/>
      <c r="Q28" s="703"/>
      <c r="R28" s="659">
        <v>21591</v>
      </c>
      <c r="S28" s="660"/>
      <c r="T28" s="660"/>
      <c r="U28" s="660"/>
      <c r="V28" s="660"/>
      <c r="W28" s="660"/>
      <c r="X28" s="660"/>
      <c r="Y28" s="661"/>
      <c r="Z28" s="662">
        <v>0</v>
      </c>
      <c r="AA28" s="662"/>
      <c r="AB28" s="662"/>
      <c r="AC28" s="662"/>
      <c r="AD28" s="663">
        <v>21591</v>
      </c>
      <c r="AE28" s="663"/>
      <c r="AF28" s="663"/>
      <c r="AG28" s="663"/>
      <c r="AH28" s="663"/>
      <c r="AI28" s="663"/>
      <c r="AJ28" s="663"/>
      <c r="AK28" s="663"/>
      <c r="AL28" s="664">
        <v>0.1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292</v>
      </c>
      <c r="CE28" s="675"/>
      <c r="CF28" s="675"/>
      <c r="CG28" s="675"/>
      <c r="CH28" s="675"/>
      <c r="CI28" s="675"/>
      <c r="CJ28" s="675"/>
      <c r="CK28" s="675"/>
      <c r="CL28" s="675"/>
      <c r="CM28" s="675"/>
      <c r="CN28" s="675"/>
      <c r="CO28" s="675"/>
      <c r="CP28" s="675"/>
      <c r="CQ28" s="676"/>
      <c r="CR28" s="659">
        <v>6460011</v>
      </c>
      <c r="CS28" s="660"/>
      <c r="CT28" s="660"/>
      <c r="CU28" s="660"/>
      <c r="CV28" s="660"/>
      <c r="CW28" s="660"/>
      <c r="CX28" s="660"/>
      <c r="CY28" s="661"/>
      <c r="CZ28" s="664">
        <v>8.5</v>
      </c>
      <c r="DA28" s="693"/>
      <c r="DB28" s="693"/>
      <c r="DC28" s="697"/>
      <c r="DD28" s="668">
        <v>6316271</v>
      </c>
      <c r="DE28" s="660"/>
      <c r="DF28" s="660"/>
      <c r="DG28" s="660"/>
      <c r="DH28" s="660"/>
      <c r="DI28" s="660"/>
      <c r="DJ28" s="660"/>
      <c r="DK28" s="661"/>
      <c r="DL28" s="668">
        <v>6316271</v>
      </c>
      <c r="DM28" s="660"/>
      <c r="DN28" s="660"/>
      <c r="DO28" s="660"/>
      <c r="DP28" s="660"/>
      <c r="DQ28" s="660"/>
      <c r="DR28" s="660"/>
      <c r="DS28" s="660"/>
      <c r="DT28" s="660"/>
      <c r="DU28" s="660"/>
      <c r="DV28" s="661"/>
      <c r="DW28" s="664">
        <v>14</v>
      </c>
      <c r="DX28" s="693"/>
      <c r="DY28" s="693"/>
      <c r="DZ28" s="693"/>
      <c r="EA28" s="693"/>
      <c r="EB28" s="693"/>
      <c r="EC28" s="694"/>
    </row>
    <row r="29" spans="2:133" ht="11.25" customHeight="1" x14ac:dyDescent="0.15">
      <c r="B29" s="656" t="s">
        <v>293</v>
      </c>
      <c r="C29" s="657"/>
      <c r="D29" s="657"/>
      <c r="E29" s="657"/>
      <c r="F29" s="657"/>
      <c r="G29" s="657"/>
      <c r="H29" s="657"/>
      <c r="I29" s="657"/>
      <c r="J29" s="657"/>
      <c r="K29" s="657"/>
      <c r="L29" s="657"/>
      <c r="M29" s="657"/>
      <c r="N29" s="657"/>
      <c r="O29" s="657"/>
      <c r="P29" s="657"/>
      <c r="Q29" s="658"/>
      <c r="R29" s="659">
        <v>5230470</v>
      </c>
      <c r="S29" s="660"/>
      <c r="T29" s="660"/>
      <c r="U29" s="660"/>
      <c r="V29" s="660"/>
      <c r="W29" s="660"/>
      <c r="X29" s="660"/>
      <c r="Y29" s="661"/>
      <c r="Z29" s="662">
        <v>6.8</v>
      </c>
      <c r="AA29" s="662"/>
      <c r="AB29" s="662"/>
      <c r="AC29" s="662"/>
      <c r="AD29" s="663" t="s">
        <v>229</v>
      </c>
      <c r="AE29" s="663"/>
      <c r="AF29" s="663"/>
      <c r="AG29" s="663"/>
      <c r="AH29" s="663"/>
      <c r="AI29" s="663"/>
      <c r="AJ29" s="663"/>
      <c r="AK29" s="663"/>
      <c r="AL29" s="664" t="s">
        <v>168</v>
      </c>
      <c r="AM29" s="665"/>
      <c r="AN29" s="665"/>
      <c r="AO29" s="666"/>
      <c r="AP29" s="638" t="s">
        <v>212</v>
      </c>
      <c r="AQ29" s="639"/>
      <c r="AR29" s="639"/>
      <c r="AS29" s="639"/>
      <c r="AT29" s="639"/>
      <c r="AU29" s="639"/>
      <c r="AV29" s="639"/>
      <c r="AW29" s="639"/>
      <c r="AX29" s="639"/>
      <c r="AY29" s="639"/>
      <c r="AZ29" s="639"/>
      <c r="BA29" s="639"/>
      <c r="BB29" s="639"/>
      <c r="BC29" s="639"/>
      <c r="BD29" s="639"/>
      <c r="BE29" s="639"/>
      <c r="BF29" s="640"/>
      <c r="BG29" s="638" t="s">
        <v>294</v>
      </c>
      <c r="BH29" s="699"/>
      <c r="BI29" s="699"/>
      <c r="BJ29" s="699"/>
      <c r="BK29" s="699"/>
      <c r="BL29" s="699"/>
      <c r="BM29" s="699"/>
      <c r="BN29" s="699"/>
      <c r="BO29" s="699"/>
      <c r="BP29" s="699"/>
      <c r="BQ29" s="700"/>
      <c r="BR29" s="638" t="s">
        <v>295</v>
      </c>
      <c r="BS29" s="699"/>
      <c r="BT29" s="699"/>
      <c r="BU29" s="699"/>
      <c r="BV29" s="699"/>
      <c r="BW29" s="699"/>
      <c r="BX29" s="699"/>
      <c r="BY29" s="699"/>
      <c r="BZ29" s="699"/>
      <c r="CA29" s="699"/>
      <c r="CB29" s="700"/>
      <c r="CD29" s="722" t="s">
        <v>296</v>
      </c>
      <c r="CE29" s="723"/>
      <c r="CF29" s="674" t="s">
        <v>297</v>
      </c>
      <c r="CG29" s="675"/>
      <c r="CH29" s="675"/>
      <c r="CI29" s="675"/>
      <c r="CJ29" s="675"/>
      <c r="CK29" s="675"/>
      <c r="CL29" s="675"/>
      <c r="CM29" s="675"/>
      <c r="CN29" s="675"/>
      <c r="CO29" s="675"/>
      <c r="CP29" s="675"/>
      <c r="CQ29" s="676"/>
      <c r="CR29" s="659">
        <v>6459762</v>
      </c>
      <c r="CS29" s="695"/>
      <c r="CT29" s="695"/>
      <c r="CU29" s="695"/>
      <c r="CV29" s="695"/>
      <c r="CW29" s="695"/>
      <c r="CX29" s="695"/>
      <c r="CY29" s="696"/>
      <c r="CZ29" s="664">
        <v>8.5</v>
      </c>
      <c r="DA29" s="693"/>
      <c r="DB29" s="693"/>
      <c r="DC29" s="697"/>
      <c r="DD29" s="668">
        <v>6316022</v>
      </c>
      <c r="DE29" s="695"/>
      <c r="DF29" s="695"/>
      <c r="DG29" s="695"/>
      <c r="DH29" s="695"/>
      <c r="DI29" s="695"/>
      <c r="DJ29" s="695"/>
      <c r="DK29" s="696"/>
      <c r="DL29" s="668">
        <v>6316022</v>
      </c>
      <c r="DM29" s="695"/>
      <c r="DN29" s="695"/>
      <c r="DO29" s="695"/>
      <c r="DP29" s="695"/>
      <c r="DQ29" s="695"/>
      <c r="DR29" s="695"/>
      <c r="DS29" s="695"/>
      <c r="DT29" s="695"/>
      <c r="DU29" s="695"/>
      <c r="DV29" s="696"/>
      <c r="DW29" s="664">
        <v>14</v>
      </c>
      <c r="DX29" s="693"/>
      <c r="DY29" s="693"/>
      <c r="DZ29" s="693"/>
      <c r="EA29" s="693"/>
      <c r="EB29" s="693"/>
      <c r="EC29" s="694"/>
    </row>
    <row r="30" spans="2:133" ht="11.25" customHeight="1" x14ac:dyDescent="0.15">
      <c r="B30" s="656" t="s">
        <v>298</v>
      </c>
      <c r="C30" s="657"/>
      <c r="D30" s="657"/>
      <c r="E30" s="657"/>
      <c r="F30" s="657"/>
      <c r="G30" s="657"/>
      <c r="H30" s="657"/>
      <c r="I30" s="657"/>
      <c r="J30" s="657"/>
      <c r="K30" s="657"/>
      <c r="L30" s="657"/>
      <c r="M30" s="657"/>
      <c r="N30" s="657"/>
      <c r="O30" s="657"/>
      <c r="P30" s="657"/>
      <c r="Q30" s="658"/>
      <c r="R30" s="659">
        <v>1033210</v>
      </c>
      <c r="S30" s="660"/>
      <c r="T30" s="660"/>
      <c r="U30" s="660"/>
      <c r="V30" s="660"/>
      <c r="W30" s="660"/>
      <c r="X30" s="660"/>
      <c r="Y30" s="661"/>
      <c r="Z30" s="662">
        <v>1.3</v>
      </c>
      <c r="AA30" s="662"/>
      <c r="AB30" s="662"/>
      <c r="AC30" s="662"/>
      <c r="AD30" s="663">
        <v>184658</v>
      </c>
      <c r="AE30" s="663"/>
      <c r="AF30" s="663"/>
      <c r="AG30" s="663"/>
      <c r="AH30" s="663"/>
      <c r="AI30" s="663"/>
      <c r="AJ30" s="663"/>
      <c r="AK30" s="663"/>
      <c r="AL30" s="664">
        <v>0.4</v>
      </c>
      <c r="AM30" s="665"/>
      <c r="AN30" s="665"/>
      <c r="AO30" s="666"/>
      <c r="AP30" s="707" t="s">
        <v>299</v>
      </c>
      <c r="AQ30" s="708"/>
      <c r="AR30" s="708"/>
      <c r="AS30" s="708"/>
      <c r="AT30" s="713" t="s">
        <v>300</v>
      </c>
      <c r="AU30" s="210"/>
      <c r="AV30" s="210"/>
      <c r="AW30" s="210"/>
      <c r="AX30" s="645" t="s">
        <v>177</v>
      </c>
      <c r="AY30" s="646"/>
      <c r="AZ30" s="646"/>
      <c r="BA30" s="646"/>
      <c r="BB30" s="646"/>
      <c r="BC30" s="646"/>
      <c r="BD30" s="646"/>
      <c r="BE30" s="646"/>
      <c r="BF30" s="647"/>
      <c r="BG30" s="719">
        <v>98.9</v>
      </c>
      <c r="BH30" s="720"/>
      <c r="BI30" s="720"/>
      <c r="BJ30" s="720"/>
      <c r="BK30" s="720"/>
      <c r="BL30" s="720"/>
      <c r="BM30" s="654">
        <v>94.7</v>
      </c>
      <c r="BN30" s="720"/>
      <c r="BO30" s="720"/>
      <c r="BP30" s="720"/>
      <c r="BQ30" s="721"/>
      <c r="BR30" s="719">
        <v>97.9</v>
      </c>
      <c r="BS30" s="720"/>
      <c r="BT30" s="720"/>
      <c r="BU30" s="720"/>
      <c r="BV30" s="720"/>
      <c r="BW30" s="720"/>
      <c r="BX30" s="654">
        <v>93.3</v>
      </c>
      <c r="BY30" s="720"/>
      <c r="BZ30" s="720"/>
      <c r="CA30" s="720"/>
      <c r="CB30" s="721"/>
      <c r="CD30" s="724"/>
      <c r="CE30" s="725"/>
      <c r="CF30" s="674" t="s">
        <v>301</v>
      </c>
      <c r="CG30" s="675"/>
      <c r="CH30" s="675"/>
      <c r="CI30" s="675"/>
      <c r="CJ30" s="675"/>
      <c r="CK30" s="675"/>
      <c r="CL30" s="675"/>
      <c r="CM30" s="675"/>
      <c r="CN30" s="675"/>
      <c r="CO30" s="675"/>
      <c r="CP30" s="675"/>
      <c r="CQ30" s="676"/>
      <c r="CR30" s="659">
        <v>5801131</v>
      </c>
      <c r="CS30" s="660"/>
      <c r="CT30" s="660"/>
      <c r="CU30" s="660"/>
      <c r="CV30" s="660"/>
      <c r="CW30" s="660"/>
      <c r="CX30" s="660"/>
      <c r="CY30" s="661"/>
      <c r="CZ30" s="664">
        <v>7.6</v>
      </c>
      <c r="DA30" s="693"/>
      <c r="DB30" s="693"/>
      <c r="DC30" s="697"/>
      <c r="DD30" s="668">
        <v>5713847</v>
      </c>
      <c r="DE30" s="660"/>
      <c r="DF30" s="660"/>
      <c r="DG30" s="660"/>
      <c r="DH30" s="660"/>
      <c r="DI30" s="660"/>
      <c r="DJ30" s="660"/>
      <c r="DK30" s="661"/>
      <c r="DL30" s="668">
        <v>5713847</v>
      </c>
      <c r="DM30" s="660"/>
      <c r="DN30" s="660"/>
      <c r="DO30" s="660"/>
      <c r="DP30" s="660"/>
      <c r="DQ30" s="660"/>
      <c r="DR30" s="660"/>
      <c r="DS30" s="660"/>
      <c r="DT30" s="660"/>
      <c r="DU30" s="660"/>
      <c r="DV30" s="661"/>
      <c r="DW30" s="664">
        <v>12.7</v>
      </c>
      <c r="DX30" s="693"/>
      <c r="DY30" s="693"/>
      <c r="DZ30" s="693"/>
      <c r="EA30" s="693"/>
      <c r="EB30" s="693"/>
      <c r="EC30" s="694"/>
    </row>
    <row r="31" spans="2:133" ht="11.25" customHeight="1" x14ac:dyDescent="0.15">
      <c r="B31" s="656" t="s">
        <v>302</v>
      </c>
      <c r="C31" s="657"/>
      <c r="D31" s="657"/>
      <c r="E31" s="657"/>
      <c r="F31" s="657"/>
      <c r="G31" s="657"/>
      <c r="H31" s="657"/>
      <c r="I31" s="657"/>
      <c r="J31" s="657"/>
      <c r="K31" s="657"/>
      <c r="L31" s="657"/>
      <c r="M31" s="657"/>
      <c r="N31" s="657"/>
      <c r="O31" s="657"/>
      <c r="P31" s="657"/>
      <c r="Q31" s="658"/>
      <c r="R31" s="659">
        <v>701356</v>
      </c>
      <c r="S31" s="660"/>
      <c r="T31" s="660"/>
      <c r="U31" s="660"/>
      <c r="V31" s="660"/>
      <c r="W31" s="660"/>
      <c r="X31" s="660"/>
      <c r="Y31" s="661"/>
      <c r="Z31" s="662">
        <v>0.9</v>
      </c>
      <c r="AA31" s="662"/>
      <c r="AB31" s="662"/>
      <c r="AC31" s="662"/>
      <c r="AD31" s="663" t="s">
        <v>121</v>
      </c>
      <c r="AE31" s="663"/>
      <c r="AF31" s="663"/>
      <c r="AG31" s="663"/>
      <c r="AH31" s="663"/>
      <c r="AI31" s="663"/>
      <c r="AJ31" s="663"/>
      <c r="AK31" s="663"/>
      <c r="AL31" s="664" t="s">
        <v>229</v>
      </c>
      <c r="AM31" s="665"/>
      <c r="AN31" s="665"/>
      <c r="AO31" s="666"/>
      <c r="AP31" s="709"/>
      <c r="AQ31" s="710"/>
      <c r="AR31" s="710"/>
      <c r="AS31" s="710"/>
      <c r="AT31" s="714"/>
      <c r="AU31" s="209" t="s">
        <v>303</v>
      </c>
      <c r="AV31" s="209"/>
      <c r="AW31" s="209"/>
      <c r="AX31" s="656" t="s">
        <v>304</v>
      </c>
      <c r="AY31" s="657"/>
      <c r="AZ31" s="657"/>
      <c r="BA31" s="657"/>
      <c r="BB31" s="657"/>
      <c r="BC31" s="657"/>
      <c r="BD31" s="657"/>
      <c r="BE31" s="657"/>
      <c r="BF31" s="658"/>
      <c r="BG31" s="716">
        <v>99</v>
      </c>
      <c r="BH31" s="695"/>
      <c r="BI31" s="695"/>
      <c r="BJ31" s="695"/>
      <c r="BK31" s="695"/>
      <c r="BL31" s="695"/>
      <c r="BM31" s="665">
        <v>95.2</v>
      </c>
      <c r="BN31" s="717"/>
      <c r="BO31" s="717"/>
      <c r="BP31" s="717"/>
      <c r="BQ31" s="718"/>
      <c r="BR31" s="716">
        <v>98.9</v>
      </c>
      <c r="BS31" s="695"/>
      <c r="BT31" s="695"/>
      <c r="BU31" s="695"/>
      <c r="BV31" s="695"/>
      <c r="BW31" s="695"/>
      <c r="BX31" s="665">
        <v>94.7</v>
      </c>
      <c r="BY31" s="717"/>
      <c r="BZ31" s="717"/>
      <c r="CA31" s="717"/>
      <c r="CB31" s="718"/>
      <c r="CD31" s="724"/>
      <c r="CE31" s="725"/>
      <c r="CF31" s="674" t="s">
        <v>305</v>
      </c>
      <c r="CG31" s="675"/>
      <c r="CH31" s="675"/>
      <c r="CI31" s="675"/>
      <c r="CJ31" s="675"/>
      <c r="CK31" s="675"/>
      <c r="CL31" s="675"/>
      <c r="CM31" s="675"/>
      <c r="CN31" s="675"/>
      <c r="CO31" s="675"/>
      <c r="CP31" s="675"/>
      <c r="CQ31" s="676"/>
      <c r="CR31" s="659">
        <v>658631</v>
      </c>
      <c r="CS31" s="695"/>
      <c r="CT31" s="695"/>
      <c r="CU31" s="695"/>
      <c r="CV31" s="695"/>
      <c r="CW31" s="695"/>
      <c r="CX31" s="695"/>
      <c r="CY31" s="696"/>
      <c r="CZ31" s="664">
        <v>0.9</v>
      </c>
      <c r="DA31" s="693"/>
      <c r="DB31" s="693"/>
      <c r="DC31" s="697"/>
      <c r="DD31" s="668">
        <v>602175</v>
      </c>
      <c r="DE31" s="695"/>
      <c r="DF31" s="695"/>
      <c r="DG31" s="695"/>
      <c r="DH31" s="695"/>
      <c r="DI31" s="695"/>
      <c r="DJ31" s="695"/>
      <c r="DK31" s="696"/>
      <c r="DL31" s="668">
        <v>602175</v>
      </c>
      <c r="DM31" s="695"/>
      <c r="DN31" s="695"/>
      <c r="DO31" s="695"/>
      <c r="DP31" s="695"/>
      <c r="DQ31" s="695"/>
      <c r="DR31" s="695"/>
      <c r="DS31" s="695"/>
      <c r="DT31" s="695"/>
      <c r="DU31" s="695"/>
      <c r="DV31" s="696"/>
      <c r="DW31" s="664">
        <v>1.3</v>
      </c>
      <c r="DX31" s="693"/>
      <c r="DY31" s="693"/>
      <c r="DZ31" s="693"/>
      <c r="EA31" s="693"/>
      <c r="EB31" s="693"/>
      <c r="EC31" s="694"/>
    </row>
    <row r="32" spans="2:133" ht="11.25" customHeight="1" x14ac:dyDescent="0.15">
      <c r="B32" s="656" t="s">
        <v>306</v>
      </c>
      <c r="C32" s="657"/>
      <c r="D32" s="657"/>
      <c r="E32" s="657"/>
      <c r="F32" s="657"/>
      <c r="G32" s="657"/>
      <c r="H32" s="657"/>
      <c r="I32" s="657"/>
      <c r="J32" s="657"/>
      <c r="K32" s="657"/>
      <c r="L32" s="657"/>
      <c r="M32" s="657"/>
      <c r="N32" s="657"/>
      <c r="O32" s="657"/>
      <c r="P32" s="657"/>
      <c r="Q32" s="658"/>
      <c r="R32" s="659">
        <v>801035</v>
      </c>
      <c r="S32" s="660"/>
      <c r="T32" s="660"/>
      <c r="U32" s="660"/>
      <c r="V32" s="660"/>
      <c r="W32" s="660"/>
      <c r="X32" s="660"/>
      <c r="Y32" s="661"/>
      <c r="Z32" s="662">
        <v>1</v>
      </c>
      <c r="AA32" s="662"/>
      <c r="AB32" s="662"/>
      <c r="AC32" s="662"/>
      <c r="AD32" s="663" t="s">
        <v>121</v>
      </c>
      <c r="AE32" s="663"/>
      <c r="AF32" s="663"/>
      <c r="AG32" s="663"/>
      <c r="AH32" s="663"/>
      <c r="AI32" s="663"/>
      <c r="AJ32" s="663"/>
      <c r="AK32" s="663"/>
      <c r="AL32" s="664" t="s">
        <v>229</v>
      </c>
      <c r="AM32" s="665"/>
      <c r="AN32" s="665"/>
      <c r="AO32" s="666"/>
      <c r="AP32" s="711"/>
      <c r="AQ32" s="712"/>
      <c r="AR32" s="712"/>
      <c r="AS32" s="712"/>
      <c r="AT32" s="715"/>
      <c r="AU32" s="211"/>
      <c r="AV32" s="211"/>
      <c r="AW32" s="211"/>
      <c r="AX32" s="704" t="s">
        <v>307</v>
      </c>
      <c r="AY32" s="705"/>
      <c r="AZ32" s="705"/>
      <c r="BA32" s="705"/>
      <c r="BB32" s="705"/>
      <c r="BC32" s="705"/>
      <c r="BD32" s="705"/>
      <c r="BE32" s="705"/>
      <c r="BF32" s="706"/>
      <c r="BG32" s="728">
        <v>98.8</v>
      </c>
      <c r="BH32" s="729"/>
      <c r="BI32" s="729"/>
      <c r="BJ32" s="729"/>
      <c r="BK32" s="729"/>
      <c r="BL32" s="729"/>
      <c r="BM32" s="730">
        <v>94.1</v>
      </c>
      <c r="BN32" s="729"/>
      <c r="BO32" s="729"/>
      <c r="BP32" s="729"/>
      <c r="BQ32" s="731"/>
      <c r="BR32" s="728">
        <v>98.7</v>
      </c>
      <c r="BS32" s="729"/>
      <c r="BT32" s="729"/>
      <c r="BU32" s="729"/>
      <c r="BV32" s="729"/>
      <c r="BW32" s="729"/>
      <c r="BX32" s="730">
        <v>93.2</v>
      </c>
      <c r="BY32" s="729"/>
      <c r="BZ32" s="729"/>
      <c r="CA32" s="729"/>
      <c r="CB32" s="731"/>
      <c r="CD32" s="726"/>
      <c r="CE32" s="727"/>
      <c r="CF32" s="674" t="s">
        <v>308</v>
      </c>
      <c r="CG32" s="675"/>
      <c r="CH32" s="675"/>
      <c r="CI32" s="675"/>
      <c r="CJ32" s="675"/>
      <c r="CK32" s="675"/>
      <c r="CL32" s="675"/>
      <c r="CM32" s="675"/>
      <c r="CN32" s="675"/>
      <c r="CO32" s="675"/>
      <c r="CP32" s="675"/>
      <c r="CQ32" s="676"/>
      <c r="CR32" s="659">
        <v>249</v>
      </c>
      <c r="CS32" s="660"/>
      <c r="CT32" s="660"/>
      <c r="CU32" s="660"/>
      <c r="CV32" s="660"/>
      <c r="CW32" s="660"/>
      <c r="CX32" s="660"/>
      <c r="CY32" s="661"/>
      <c r="CZ32" s="664">
        <v>0</v>
      </c>
      <c r="DA32" s="693"/>
      <c r="DB32" s="693"/>
      <c r="DC32" s="697"/>
      <c r="DD32" s="668">
        <v>249</v>
      </c>
      <c r="DE32" s="660"/>
      <c r="DF32" s="660"/>
      <c r="DG32" s="660"/>
      <c r="DH32" s="660"/>
      <c r="DI32" s="660"/>
      <c r="DJ32" s="660"/>
      <c r="DK32" s="661"/>
      <c r="DL32" s="668">
        <v>249</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309</v>
      </c>
      <c r="C33" s="657"/>
      <c r="D33" s="657"/>
      <c r="E33" s="657"/>
      <c r="F33" s="657"/>
      <c r="G33" s="657"/>
      <c r="H33" s="657"/>
      <c r="I33" s="657"/>
      <c r="J33" s="657"/>
      <c r="K33" s="657"/>
      <c r="L33" s="657"/>
      <c r="M33" s="657"/>
      <c r="N33" s="657"/>
      <c r="O33" s="657"/>
      <c r="P33" s="657"/>
      <c r="Q33" s="658"/>
      <c r="R33" s="659">
        <v>855575</v>
      </c>
      <c r="S33" s="660"/>
      <c r="T33" s="660"/>
      <c r="U33" s="660"/>
      <c r="V33" s="660"/>
      <c r="W33" s="660"/>
      <c r="X33" s="660"/>
      <c r="Y33" s="661"/>
      <c r="Z33" s="662">
        <v>1.1000000000000001</v>
      </c>
      <c r="AA33" s="662"/>
      <c r="AB33" s="662"/>
      <c r="AC33" s="662"/>
      <c r="AD33" s="663" t="s">
        <v>229</v>
      </c>
      <c r="AE33" s="663"/>
      <c r="AF33" s="663"/>
      <c r="AG33" s="663"/>
      <c r="AH33" s="663"/>
      <c r="AI33" s="663"/>
      <c r="AJ33" s="663"/>
      <c r="AK33" s="663"/>
      <c r="AL33" s="664" t="s">
        <v>121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310</v>
      </c>
      <c r="CE33" s="675"/>
      <c r="CF33" s="675"/>
      <c r="CG33" s="675"/>
      <c r="CH33" s="675"/>
      <c r="CI33" s="675"/>
      <c r="CJ33" s="675"/>
      <c r="CK33" s="675"/>
      <c r="CL33" s="675"/>
      <c r="CM33" s="675"/>
      <c r="CN33" s="675"/>
      <c r="CO33" s="675"/>
      <c r="CP33" s="675"/>
      <c r="CQ33" s="676"/>
      <c r="CR33" s="659">
        <v>27395211</v>
      </c>
      <c r="CS33" s="695"/>
      <c r="CT33" s="695"/>
      <c r="CU33" s="695"/>
      <c r="CV33" s="695"/>
      <c r="CW33" s="695"/>
      <c r="CX33" s="695"/>
      <c r="CY33" s="696"/>
      <c r="CZ33" s="664">
        <v>35.9</v>
      </c>
      <c r="DA33" s="693"/>
      <c r="DB33" s="693"/>
      <c r="DC33" s="697"/>
      <c r="DD33" s="668">
        <v>21886242</v>
      </c>
      <c r="DE33" s="695"/>
      <c r="DF33" s="695"/>
      <c r="DG33" s="695"/>
      <c r="DH33" s="695"/>
      <c r="DI33" s="695"/>
      <c r="DJ33" s="695"/>
      <c r="DK33" s="696"/>
      <c r="DL33" s="668">
        <v>17627474</v>
      </c>
      <c r="DM33" s="695"/>
      <c r="DN33" s="695"/>
      <c r="DO33" s="695"/>
      <c r="DP33" s="695"/>
      <c r="DQ33" s="695"/>
      <c r="DR33" s="695"/>
      <c r="DS33" s="695"/>
      <c r="DT33" s="695"/>
      <c r="DU33" s="695"/>
      <c r="DV33" s="696"/>
      <c r="DW33" s="664">
        <v>39.1</v>
      </c>
      <c r="DX33" s="693"/>
      <c r="DY33" s="693"/>
      <c r="DZ33" s="693"/>
      <c r="EA33" s="693"/>
      <c r="EB33" s="693"/>
      <c r="EC33" s="694"/>
    </row>
    <row r="34" spans="2:133" ht="11.25" customHeight="1" x14ac:dyDescent="0.15">
      <c r="B34" s="656" t="s">
        <v>311</v>
      </c>
      <c r="C34" s="657"/>
      <c r="D34" s="657"/>
      <c r="E34" s="657"/>
      <c r="F34" s="657"/>
      <c r="G34" s="657"/>
      <c r="H34" s="657"/>
      <c r="I34" s="657"/>
      <c r="J34" s="657"/>
      <c r="K34" s="657"/>
      <c r="L34" s="657"/>
      <c r="M34" s="657"/>
      <c r="N34" s="657"/>
      <c r="O34" s="657"/>
      <c r="P34" s="657"/>
      <c r="Q34" s="658"/>
      <c r="R34" s="659">
        <v>1661886</v>
      </c>
      <c r="S34" s="660"/>
      <c r="T34" s="660"/>
      <c r="U34" s="660"/>
      <c r="V34" s="660"/>
      <c r="W34" s="660"/>
      <c r="X34" s="660"/>
      <c r="Y34" s="661"/>
      <c r="Z34" s="662">
        <v>2.1</v>
      </c>
      <c r="AA34" s="662"/>
      <c r="AB34" s="662"/>
      <c r="AC34" s="662"/>
      <c r="AD34" s="663">
        <v>49451</v>
      </c>
      <c r="AE34" s="663"/>
      <c r="AF34" s="663"/>
      <c r="AG34" s="663"/>
      <c r="AH34" s="663"/>
      <c r="AI34" s="663"/>
      <c r="AJ34" s="663"/>
      <c r="AK34" s="663"/>
      <c r="AL34" s="664">
        <v>0.1</v>
      </c>
      <c r="AM34" s="665"/>
      <c r="AN34" s="665"/>
      <c r="AO34" s="666"/>
      <c r="AP34" s="214"/>
      <c r="AQ34" s="638" t="s">
        <v>312</v>
      </c>
      <c r="AR34" s="639"/>
      <c r="AS34" s="639"/>
      <c r="AT34" s="639"/>
      <c r="AU34" s="639"/>
      <c r="AV34" s="639"/>
      <c r="AW34" s="639"/>
      <c r="AX34" s="639"/>
      <c r="AY34" s="639"/>
      <c r="AZ34" s="639"/>
      <c r="BA34" s="639"/>
      <c r="BB34" s="639"/>
      <c r="BC34" s="639"/>
      <c r="BD34" s="639"/>
      <c r="BE34" s="639"/>
      <c r="BF34" s="640"/>
      <c r="BG34" s="638" t="s">
        <v>313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314</v>
      </c>
      <c r="CE34" s="675"/>
      <c r="CF34" s="675"/>
      <c r="CG34" s="675"/>
      <c r="CH34" s="675"/>
      <c r="CI34" s="675"/>
      <c r="CJ34" s="675"/>
      <c r="CK34" s="675"/>
      <c r="CL34" s="675"/>
      <c r="CM34" s="675"/>
      <c r="CN34" s="675"/>
      <c r="CO34" s="675"/>
      <c r="CP34" s="675"/>
      <c r="CQ34" s="676"/>
      <c r="CR34" s="659">
        <v>11307393</v>
      </c>
      <c r="CS34" s="660"/>
      <c r="CT34" s="660"/>
      <c r="CU34" s="660"/>
      <c r="CV34" s="660"/>
      <c r="CW34" s="660"/>
      <c r="CX34" s="660"/>
      <c r="CY34" s="661"/>
      <c r="CZ34" s="664">
        <v>14.8</v>
      </c>
      <c r="DA34" s="693"/>
      <c r="DB34" s="693"/>
      <c r="DC34" s="697"/>
      <c r="DD34" s="668">
        <v>8480708</v>
      </c>
      <c r="DE34" s="660"/>
      <c r="DF34" s="660"/>
      <c r="DG34" s="660"/>
      <c r="DH34" s="660"/>
      <c r="DI34" s="660"/>
      <c r="DJ34" s="660"/>
      <c r="DK34" s="661"/>
      <c r="DL34" s="668">
        <v>7266524</v>
      </c>
      <c r="DM34" s="660"/>
      <c r="DN34" s="660"/>
      <c r="DO34" s="660"/>
      <c r="DP34" s="660"/>
      <c r="DQ34" s="660"/>
      <c r="DR34" s="660"/>
      <c r="DS34" s="660"/>
      <c r="DT34" s="660"/>
      <c r="DU34" s="660"/>
      <c r="DV34" s="661"/>
      <c r="DW34" s="664">
        <v>16.100000000000001</v>
      </c>
      <c r="DX34" s="693"/>
      <c r="DY34" s="693"/>
      <c r="DZ34" s="693"/>
      <c r="EA34" s="693"/>
      <c r="EB34" s="693"/>
      <c r="EC34" s="694"/>
    </row>
    <row r="35" spans="2:133" ht="11.25" customHeight="1" x14ac:dyDescent="0.15">
      <c r="B35" s="656" t="s">
        <v>315</v>
      </c>
      <c r="C35" s="657"/>
      <c r="D35" s="657"/>
      <c r="E35" s="657"/>
      <c r="F35" s="657"/>
      <c r="G35" s="657"/>
      <c r="H35" s="657"/>
      <c r="I35" s="657"/>
      <c r="J35" s="657"/>
      <c r="K35" s="657"/>
      <c r="L35" s="657"/>
      <c r="M35" s="657"/>
      <c r="N35" s="657"/>
      <c r="O35" s="657"/>
      <c r="P35" s="657"/>
      <c r="Q35" s="658"/>
      <c r="R35" s="659">
        <v>5788300</v>
      </c>
      <c r="S35" s="660"/>
      <c r="T35" s="660"/>
      <c r="U35" s="660"/>
      <c r="V35" s="660"/>
      <c r="W35" s="660"/>
      <c r="X35" s="660"/>
      <c r="Y35" s="661"/>
      <c r="Z35" s="662">
        <v>7.5</v>
      </c>
      <c r="AA35" s="662"/>
      <c r="AB35" s="662"/>
      <c r="AC35" s="662"/>
      <c r="AD35" s="663" t="s">
        <v>168</v>
      </c>
      <c r="AE35" s="663"/>
      <c r="AF35" s="663"/>
      <c r="AG35" s="663"/>
      <c r="AH35" s="663"/>
      <c r="AI35" s="663"/>
      <c r="AJ35" s="663"/>
      <c r="AK35" s="663"/>
      <c r="AL35" s="664" t="s">
        <v>121</v>
      </c>
      <c r="AM35" s="665"/>
      <c r="AN35" s="665"/>
      <c r="AO35" s="666"/>
      <c r="AP35" s="214"/>
      <c r="AQ35" s="732" t="s">
        <v>316</v>
      </c>
      <c r="AR35" s="733"/>
      <c r="AS35" s="733"/>
      <c r="AT35" s="733"/>
      <c r="AU35" s="733"/>
      <c r="AV35" s="733"/>
      <c r="AW35" s="733"/>
      <c r="AX35" s="733"/>
      <c r="AY35" s="734"/>
      <c r="AZ35" s="648">
        <v>11573405</v>
      </c>
      <c r="BA35" s="649"/>
      <c r="BB35" s="649"/>
      <c r="BC35" s="649"/>
      <c r="BD35" s="649"/>
      <c r="BE35" s="649"/>
      <c r="BF35" s="735"/>
      <c r="BG35" s="670" t="s">
        <v>317</v>
      </c>
      <c r="BH35" s="671"/>
      <c r="BI35" s="671"/>
      <c r="BJ35" s="671"/>
      <c r="BK35" s="671"/>
      <c r="BL35" s="671"/>
      <c r="BM35" s="671"/>
      <c r="BN35" s="671"/>
      <c r="BO35" s="671"/>
      <c r="BP35" s="671"/>
      <c r="BQ35" s="671"/>
      <c r="BR35" s="671"/>
      <c r="BS35" s="671"/>
      <c r="BT35" s="671"/>
      <c r="BU35" s="672"/>
      <c r="BV35" s="648">
        <v>1300199</v>
      </c>
      <c r="BW35" s="649"/>
      <c r="BX35" s="649"/>
      <c r="BY35" s="649"/>
      <c r="BZ35" s="649"/>
      <c r="CA35" s="649"/>
      <c r="CB35" s="735"/>
      <c r="CD35" s="674" t="s">
        <v>318</v>
      </c>
      <c r="CE35" s="675"/>
      <c r="CF35" s="675"/>
      <c r="CG35" s="675"/>
      <c r="CH35" s="675"/>
      <c r="CI35" s="675"/>
      <c r="CJ35" s="675"/>
      <c r="CK35" s="675"/>
      <c r="CL35" s="675"/>
      <c r="CM35" s="675"/>
      <c r="CN35" s="675"/>
      <c r="CO35" s="675"/>
      <c r="CP35" s="675"/>
      <c r="CQ35" s="676"/>
      <c r="CR35" s="659">
        <v>350228</v>
      </c>
      <c r="CS35" s="695"/>
      <c r="CT35" s="695"/>
      <c r="CU35" s="695"/>
      <c r="CV35" s="695"/>
      <c r="CW35" s="695"/>
      <c r="CX35" s="695"/>
      <c r="CY35" s="696"/>
      <c r="CZ35" s="664">
        <v>0.5</v>
      </c>
      <c r="DA35" s="693"/>
      <c r="DB35" s="693"/>
      <c r="DC35" s="697"/>
      <c r="DD35" s="668">
        <v>343319</v>
      </c>
      <c r="DE35" s="695"/>
      <c r="DF35" s="695"/>
      <c r="DG35" s="695"/>
      <c r="DH35" s="695"/>
      <c r="DI35" s="695"/>
      <c r="DJ35" s="695"/>
      <c r="DK35" s="696"/>
      <c r="DL35" s="668">
        <v>332655</v>
      </c>
      <c r="DM35" s="695"/>
      <c r="DN35" s="695"/>
      <c r="DO35" s="695"/>
      <c r="DP35" s="695"/>
      <c r="DQ35" s="695"/>
      <c r="DR35" s="695"/>
      <c r="DS35" s="695"/>
      <c r="DT35" s="695"/>
      <c r="DU35" s="695"/>
      <c r="DV35" s="696"/>
      <c r="DW35" s="664">
        <v>0.7</v>
      </c>
      <c r="DX35" s="693"/>
      <c r="DY35" s="693"/>
      <c r="DZ35" s="693"/>
      <c r="EA35" s="693"/>
      <c r="EB35" s="693"/>
      <c r="EC35" s="694"/>
    </row>
    <row r="36" spans="2:133" ht="11.25" customHeight="1" x14ac:dyDescent="0.15">
      <c r="B36" s="656" t="s">
        <v>319</v>
      </c>
      <c r="C36" s="657"/>
      <c r="D36" s="657"/>
      <c r="E36" s="657"/>
      <c r="F36" s="657"/>
      <c r="G36" s="657"/>
      <c r="H36" s="657"/>
      <c r="I36" s="657"/>
      <c r="J36" s="657"/>
      <c r="K36" s="657"/>
      <c r="L36" s="657"/>
      <c r="M36" s="657"/>
      <c r="N36" s="657"/>
      <c r="O36" s="657"/>
      <c r="P36" s="657"/>
      <c r="Q36" s="658"/>
      <c r="R36" s="659" t="s">
        <v>229</v>
      </c>
      <c r="S36" s="660"/>
      <c r="T36" s="660"/>
      <c r="U36" s="660"/>
      <c r="V36" s="660"/>
      <c r="W36" s="660"/>
      <c r="X36" s="660"/>
      <c r="Y36" s="661"/>
      <c r="Z36" s="662" t="s">
        <v>168</v>
      </c>
      <c r="AA36" s="662"/>
      <c r="AB36" s="662"/>
      <c r="AC36" s="662"/>
      <c r="AD36" s="663" t="s">
        <v>121</v>
      </c>
      <c r="AE36" s="663"/>
      <c r="AF36" s="663"/>
      <c r="AG36" s="663"/>
      <c r="AH36" s="663"/>
      <c r="AI36" s="663"/>
      <c r="AJ36" s="663"/>
      <c r="AK36" s="663"/>
      <c r="AL36" s="664" t="s">
        <v>121</v>
      </c>
      <c r="AM36" s="665"/>
      <c r="AN36" s="665"/>
      <c r="AO36" s="666"/>
      <c r="AQ36" s="736" t="s">
        <v>320</v>
      </c>
      <c r="AR36" s="737"/>
      <c r="AS36" s="737"/>
      <c r="AT36" s="737"/>
      <c r="AU36" s="737"/>
      <c r="AV36" s="737"/>
      <c r="AW36" s="737"/>
      <c r="AX36" s="737"/>
      <c r="AY36" s="738"/>
      <c r="AZ36" s="659">
        <v>1778560</v>
      </c>
      <c r="BA36" s="660"/>
      <c r="BB36" s="660"/>
      <c r="BC36" s="660"/>
      <c r="BD36" s="695"/>
      <c r="BE36" s="695"/>
      <c r="BF36" s="718"/>
      <c r="BG36" s="674" t="s">
        <v>321</v>
      </c>
      <c r="BH36" s="675"/>
      <c r="BI36" s="675"/>
      <c r="BJ36" s="675"/>
      <c r="BK36" s="675"/>
      <c r="BL36" s="675"/>
      <c r="BM36" s="675"/>
      <c r="BN36" s="675"/>
      <c r="BO36" s="675"/>
      <c r="BP36" s="675"/>
      <c r="BQ36" s="675"/>
      <c r="BR36" s="675"/>
      <c r="BS36" s="675"/>
      <c r="BT36" s="675"/>
      <c r="BU36" s="676"/>
      <c r="BV36" s="659">
        <v>467602</v>
      </c>
      <c r="BW36" s="660"/>
      <c r="BX36" s="660"/>
      <c r="BY36" s="660"/>
      <c r="BZ36" s="660"/>
      <c r="CA36" s="660"/>
      <c r="CB36" s="669"/>
      <c r="CD36" s="674" t="s">
        <v>322</v>
      </c>
      <c r="CE36" s="675"/>
      <c r="CF36" s="675"/>
      <c r="CG36" s="675"/>
      <c r="CH36" s="675"/>
      <c r="CI36" s="675"/>
      <c r="CJ36" s="675"/>
      <c r="CK36" s="675"/>
      <c r="CL36" s="675"/>
      <c r="CM36" s="675"/>
      <c r="CN36" s="675"/>
      <c r="CO36" s="675"/>
      <c r="CP36" s="675"/>
      <c r="CQ36" s="676"/>
      <c r="CR36" s="659">
        <v>6104234</v>
      </c>
      <c r="CS36" s="660"/>
      <c r="CT36" s="660"/>
      <c r="CU36" s="660"/>
      <c r="CV36" s="660"/>
      <c r="CW36" s="660"/>
      <c r="CX36" s="660"/>
      <c r="CY36" s="661"/>
      <c r="CZ36" s="664">
        <v>8</v>
      </c>
      <c r="DA36" s="693"/>
      <c r="DB36" s="693"/>
      <c r="DC36" s="697"/>
      <c r="DD36" s="668">
        <v>5684197</v>
      </c>
      <c r="DE36" s="660"/>
      <c r="DF36" s="660"/>
      <c r="DG36" s="660"/>
      <c r="DH36" s="660"/>
      <c r="DI36" s="660"/>
      <c r="DJ36" s="660"/>
      <c r="DK36" s="661"/>
      <c r="DL36" s="668">
        <v>4263380</v>
      </c>
      <c r="DM36" s="660"/>
      <c r="DN36" s="660"/>
      <c r="DO36" s="660"/>
      <c r="DP36" s="660"/>
      <c r="DQ36" s="660"/>
      <c r="DR36" s="660"/>
      <c r="DS36" s="660"/>
      <c r="DT36" s="660"/>
      <c r="DU36" s="660"/>
      <c r="DV36" s="661"/>
      <c r="DW36" s="664">
        <v>9.5</v>
      </c>
      <c r="DX36" s="693"/>
      <c r="DY36" s="693"/>
      <c r="DZ36" s="693"/>
      <c r="EA36" s="693"/>
      <c r="EB36" s="693"/>
      <c r="EC36" s="694"/>
    </row>
    <row r="37" spans="2:133" ht="11.25" customHeight="1" x14ac:dyDescent="0.15">
      <c r="B37" s="656" t="s">
        <v>323</v>
      </c>
      <c r="C37" s="657"/>
      <c r="D37" s="657"/>
      <c r="E37" s="657"/>
      <c r="F37" s="657"/>
      <c r="G37" s="657"/>
      <c r="H37" s="657"/>
      <c r="I37" s="657"/>
      <c r="J37" s="657"/>
      <c r="K37" s="657"/>
      <c r="L37" s="657"/>
      <c r="M37" s="657"/>
      <c r="N37" s="657"/>
      <c r="O37" s="657"/>
      <c r="P37" s="657"/>
      <c r="Q37" s="658"/>
      <c r="R37" s="659">
        <v>3371600</v>
      </c>
      <c r="S37" s="660"/>
      <c r="T37" s="660"/>
      <c r="U37" s="660"/>
      <c r="V37" s="660"/>
      <c r="W37" s="660"/>
      <c r="X37" s="660"/>
      <c r="Y37" s="661"/>
      <c r="Z37" s="662">
        <v>4.4000000000000004</v>
      </c>
      <c r="AA37" s="662"/>
      <c r="AB37" s="662"/>
      <c r="AC37" s="662"/>
      <c r="AD37" s="663" t="s">
        <v>229</v>
      </c>
      <c r="AE37" s="663"/>
      <c r="AF37" s="663"/>
      <c r="AG37" s="663"/>
      <c r="AH37" s="663"/>
      <c r="AI37" s="663"/>
      <c r="AJ37" s="663"/>
      <c r="AK37" s="663"/>
      <c r="AL37" s="664" t="s">
        <v>121</v>
      </c>
      <c r="AM37" s="665"/>
      <c r="AN37" s="665"/>
      <c r="AO37" s="666"/>
      <c r="AQ37" s="736" t="s">
        <v>324</v>
      </c>
      <c r="AR37" s="737"/>
      <c r="AS37" s="737"/>
      <c r="AT37" s="737"/>
      <c r="AU37" s="737"/>
      <c r="AV37" s="737"/>
      <c r="AW37" s="737"/>
      <c r="AX37" s="737"/>
      <c r="AY37" s="738"/>
      <c r="AZ37" s="659">
        <v>1664972</v>
      </c>
      <c r="BA37" s="660"/>
      <c r="BB37" s="660"/>
      <c r="BC37" s="660"/>
      <c r="BD37" s="695"/>
      <c r="BE37" s="695"/>
      <c r="BF37" s="718"/>
      <c r="BG37" s="674" t="s">
        <v>325</v>
      </c>
      <c r="BH37" s="675"/>
      <c r="BI37" s="675"/>
      <c r="BJ37" s="675"/>
      <c r="BK37" s="675"/>
      <c r="BL37" s="675"/>
      <c r="BM37" s="675"/>
      <c r="BN37" s="675"/>
      <c r="BO37" s="675"/>
      <c r="BP37" s="675"/>
      <c r="BQ37" s="675"/>
      <c r="BR37" s="675"/>
      <c r="BS37" s="675"/>
      <c r="BT37" s="675"/>
      <c r="BU37" s="676"/>
      <c r="BV37" s="659">
        <v>29999</v>
      </c>
      <c r="BW37" s="660"/>
      <c r="BX37" s="660"/>
      <c r="BY37" s="660"/>
      <c r="BZ37" s="660"/>
      <c r="CA37" s="660"/>
      <c r="CB37" s="669"/>
      <c r="CD37" s="674" t="s">
        <v>326</v>
      </c>
      <c r="CE37" s="675"/>
      <c r="CF37" s="675"/>
      <c r="CG37" s="675"/>
      <c r="CH37" s="675"/>
      <c r="CI37" s="675"/>
      <c r="CJ37" s="675"/>
      <c r="CK37" s="675"/>
      <c r="CL37" s="675"/>
      <c r="CM37" s="675"/>
      <c r="CN37" s="675"/>
      <c r="CO37" s="675"/>
      <c r="CP37" s="675"/>
      <c r="CQ37" s="676"/>
      <c r="CR37" s="659">
        <v>19923</v>
      </c>
      <c r="CS37" s="695"/>
      <c r="CT37" s="695"/>
      <c r="CU37" s="695"/>
      <c r="CV37" s="695"/>
      <c r="CW37" s="695"/>
      <c r="CX37" s="695"/>
      <c r="CY37" s="696"/>
      <c r="CZ37" s="664">
        <v>0</v>
      </c>
      <c r="DA37" s="693"/>
      <c r="DB37" s="693"/>
      <c r="DC37" s="697"/>
      <c r="DD37" s="668">
        <v>19923</v>
      </c>
      <c r="DE37" s="695"/>
      <c r="DF37" s="695"/>
      <c r="DG37" s="695"/>
      <c r="DH37" s="695"/>
      <c r="DI37" s="695"/>
      <c r="DJ37" s="695"/>
      <c r="DK37" s="696"/>
      <c r="DL37" s="668">
        <v>18553</v>
      </c>
      <c r="DM37" s="695"/>
      <c r="DN37" s="695"/>
      <c r="DO37" s="695"/>
      <c r="DP37" s="695"/>
      <c r="DQ37" s="695"/>
      <c r="DR37" s="695"/>
      <c r="DS37" s="695"/>
      <c r="DT37" s="695"/>
      <c r="DU37" s="695"/>
      <c r="DV37" s="696"/>
      <c r="DW37" s="664">
        <v>0</v>
      </c>
      <c r="DX37" s="693"/>
      <c r="DY37" s="693"/>
      <c r="DZ37" s="693"/>
      <c r="EA37" s="693"/>
      <c r="EB37" s="693"/>
      <c r="EC37" s="694"/>
    </row>
    <row r="38" spans="2:133" ht="11.25" customHeight="1" x14ac:dyDescent="0.15">
      <c r="B38" s="704" t="s">
        <v>327</v>
      </c>
      <c r="C38" s="705"/>
      <c r="D38" s="705"/>
      <c r="E38" s="705"/>
      <c r="F38" s="705"/>
      <c r="G38" s="705"/>
      <c r="H38" s="705"/>
      <c r="I38" s="705"/>
      <c r="J38" s="705"/>
      <c r="K38" s="705"/>
      <c r="L38" s="705"/>
      <c r="M38" s="705"/>
      <c r="N38" s="705"/>
      <c r="O38" s="705"/>
      <c r="P38" s="705"/>
      <c r="Q38" s="706"/>
      <c r="R38" s="739">
        <v>77344648</v>
      </c>
      <c r="S38" s="740"/>
      <c r="T38" s="740"/>
      <c r="U38" s="740"/>
      <c r="V38" s="740"/>
      <c r="W38" s="740"/>
      <c r="X38" s="740"/>
      <c r="Y38" s="741"/>
      <c r="Z38" s="742">
        <v>100</v>
      </c>
      <c r="AA38" s="742"/>
      <c r="AB38" s="742"/>
      <c r="AC38" s="742"/>
      <c r="AD38" s="743">
        <v>41731060</v>
      </c>
      <c r="AE38" s="743"/>
      <c r="AF38" s="743"/>
      <c r="AG38" s="743"/>
      <c r="AH38" s="743"/>
      <c r="AI38" s="743"/>
      <c r="AJ38" s="743"/>
      <c r="AK38" s="743"/>
      <c r="AL38" s="744">
        <v>100</v>
      </c>
      <c r="AM38" s="730"/>
      <c r="AN38" s="730"/>
      <c r="AO38" s="745"/>
      <c r="AQ38" s="736" t="s">
        <v>328</v>
      </c>
      <c r="AR38" s="737"/>
      <c r="AS38" s="737"/>
      <c r="AT38" s="737"/>
      <c r="AU38" s="737"/>
      <c r="AV38" s="737"/>
      <c r="AW38" s="737"/>
      <c r="AX38" s="737"/>
      <c r="AY38" s="738"/>
      <c r="AZ38" s="659">
        <v>16433</v>
      </c>
      <c r="BA38" s="660"/>
      <c r="BB38" s="660"/>
      <c r="BC38" s="660"/>
      <c r="BD38" s="695"/>
      <c r="BE38" s="695"/>
      <c r="BF38" s="718"/>
      <c r="BG38" s="674" t="s">
        <v>329</v>
      </c>
      <c r="BH38" s="675"/>
      <c r="BI38" s="675"/>
      <c r="BJ38" s="675"/>
      <c r="BK38" s="675"/>
      <c r="BL38" s="675"/>
      <c r="BM38" s="675"/>
      <c r="BN38" s="675"/>
      <c r="BO38" s="675"/>
      <c r="BP38" s="675"/>
      <c r="BQ38" s="675"/>
      <c r="BR38" s="675"/>
      <c r="BS38" s="675"/>
      <c r="BT38" s="675"/>
      <c r="BU38" s="676"/>
      <c r="BV38" s="659">
        <v>47361</v>
      </c>
      <c r="BW38" s="660"/>
      <c r="BX38" s="660"/>
      <c r="BY38" s="660"/>
      <c r="BZ38" s="660"/>
      <c r="CA38" s="660"/>
      <c r="CB38" s="669"/>
      <c r="CD38" s="674" t="s">
        <v>330</v>
      </c>
      <c r="CE38" s="675"/>
      <c r="CF38" s="675"/>
      <c r="CG38" s="675"/>
      <c r="CH38" s="675"/>
      <c r="CI38" s="675"/>
      <c r="CJ38" s="675"/>
      <c r="CK38" s="675"/>
      <c r="CL38" s="675"/>
      <c r="CM38" s="675"/>
      <c r="CN38" s="675"/>
      <c r="CO38" s="675"/>
      <c r="CP38" s="675"/>
      <c r="CQ38" s="676"/>
      <c r="CR38" s="659">
        <v>8113440</v>
      </c>
      <c r="CS38" s="660"/>
      <c r="CT38" s="660"/>
      <c r="CU38" s="660"/>
      <c r="CV38" s="660"/>
      <c r="CW38" s="660"/>
      <c r="CX38" s="660"/>
      <c r="CY38" s="661"/>
      <c r="CZ38" s="664">
        <v>10.6</v>
      </c>
      <c r="DA38" s="693"/>
      <c r="DB38" s="693"/>
      <c r="DC38" s="697"/>
      <c r="DD38" s="668">
        <v>6718397</v>
      </c>
      <c r="DE38" s="660"/>
      <c r="DF38" s="660"/>
      <c r="DG38" s="660"/>
      <c r="DH38" s="660"/>
      <c r="DI38" s="660"/>
      <c r="DJ38" s="660"/>
      <c r="DK38" s="661"/>
      <c r="DL38" s="668">
        <v>5764915</v>
      </c>
      <c r="DM38" s="660"/>
      <c r="DN38" s="660"/>
      <c r="DO38" s="660"/>
      <c r="DP38" s="660"/>
      <c r="DQ38" s="660"/>
      <c r="DR38" s="660"/>
      <c r="DS38" s="660"/>
      <c r="DT38" s="660"/>
      <c r="DU38" s="660"/>
      <c r="DV38" s="661"/>
      <c r="DW38" s="664">
        <v>12.8</v>
      </c>
      <c r="DX38" s="693"/>
      <c r="DY38" s="693"/>
      <c r="DZ38" s="693"/>
      <c r="EA38" s="693"/>
      <c r="EB38" s="693"/>
      <c r="EC38" s="694"/>
    </row>
    <row r="39" spans="2:133" ht="11.25" customHeight="1" x14ac:dyDescent="0.15">
      <c r="AQ39" s="736" t="s">
        <v>331</v>
      </c>
      <c r="AR39" s="737"/>
      <c r="AS39" s="737"/>
      <c r="AT39" s="737"/>
      <c r="AU39" s="737"/>
      <c r="AV39" s="737"/>
      <c r="AW39" s="737"/>
      <c r="AX39" s="737"/>
      <c r="AY39" s="738"/>
      <c r="AZ39" s="659" t="s">
        <v>121</v>
      </c>
      <c r="BA39" s="660"/>
      <c r="BB39" s="660"/>
      <c r="BC39" s="660"/>
      <c r="BD39" s="695"/>
      <c r="BE39" s="695"/>
      <c r="BF39" s="718"/>
      <c r="BG39" s="750" t="s">
        <v>332</v>
      </c>
      <c r="BH39" s="751"/>
      <c r="BI39" s="751"/>
      <c r="BJ39" s="751"/>
      <c r="BK39" s="751"/>
      <c r="BL39" s="215"/>
      <c r="BM39" s="675" t="s">
        <v>333</v>
      </c>
      <c r="BN39" s="675"/>
      <c r="BO39" s="675"/>
      <c r="BP39" s="675"/>
      <c r="BQ39" s="675"/>
      <c r="BR39" s="675"/>
      <c r="BS39" s="675"/>
      <c r="BT39" s="675"/>
      <c r="BU39" s="676"/>
      <c r="BV39" s="659">
        <v>109</v>
      </c>
      <c r="BW39" s="660"/>
      <c r="BX39" s="660"/>
      <c r="BY39" s="660"/>
      <c r="BZ39" s="660"/>
      <c r="CA39" s="660"/>
      <c r="CB39" s="669"/>
      <c r="CD39" s="674" t="s">
        <v>334</v>
      </c>
      <c r="CE39" s="675"/>
      <c r="CF39" s="675"/>
      <c r="CG39" s="675"/>
      <c r="CH39" s="675"/>
      <c r="CI39" s="675"/>
      <c r="CJ39" s="675"/>
      <c r="CK39" s="675"/>
      <c r="CL39" s="675"/>
      <c r="CM39" s="675"/>
      <c r="CN39" s="675"/>
      <c r="CO39" s="675"/>
      <c r="CP39" s="675"/>
      <c r="CQ39" s="676"/>
      <c r="CR39" s="659">
        <v>986041</v>
      </c>
      <c r="CS39" s="695"/>
      <c r="CT39" s="695"/>
      <c r="CU39" s="695"/>
      <c r="CV39" s="695"/>
      <c r="CW39" s="695"/>
      <c r="CX39" s="695"/>
      <c r="CY39" s="696"/>
      <c r="CZ39" s="664">
        <v>1.3</v>
      </c>
      <c r="DA39" s="693"/>
      <c r="DB39" s="693"/>
      <c r="DC39" s="697"/>
      <c r="DD39" s="668">
        <v>359579</v>
      </c>
      <c r="DE39" s="695"/>
      <c r="DF39" s="695"/>
      <c r="DG39" s="695"/>
      <c r="DH39" s="695"/>
      <c r="DI39" s="695"/>
      <c r="DJ39" s="695"/>
      <c r="DK39" s="696"/>
      <c r="DL39" s="668" t="s">
        <v>121</v>
      </c>
      <c r="DM39" s="695"/>
      <c r="DN39" s="695"/>
      <c r="DO39" s="695"/>
      <c r="DP39" s="695"/>
      <c r="DQ39" s="695"/>
      <c r="DR39" s="695"/>
      <c r="DS39" s="695"/>
      <c r="DT39" s="695"/>
      <c r="DU39" s="695"/>
      <c r="DV39" s="696"/>
      <c r="DW39" s="664" t="s">
        <v>121</v>
      </c>
      <c r="DX39" s="693"/>
      <c r="DY39" s="693"/>
      <c r="DZ39" s="693"/>
      <c r="EA39" s="693"/>
      <c r="EB39" s="693"/>
      <c r="EC39" s="694"/>
    </row>
    <row r="40" spans="2:133" ht="11.25" customHeight="1" x14ac:dyDescent="0.15">
      <c r="AQ40" s="736" t="s">
        <v>335</v>
      </c>
      <c r="AR40" s="737"/>
      <c r="AS40" s="737"/>
      <c r="AT40" s="737"/>
      <c r="AU40" s="737"/>
      <c r="AV40" s="737"/>
      <c r="AW40" s="737"/>
      <c r="AX40" s="737"/>
      <c r="AY40" s="738"/>
      <c r="AZ40" s="659">
        <v>2510938</v>
      </c>
      <c r="BA40" s="660"/>
      <c r="BB40" s="660"/>
      <c r="BC40" s="660"/>
      <c r="BD40" s="695"/>
      <c r="BE40" s="695"/>
      <c r="BF40" s="718"/>
      <c r="BG40" s="750"/>
      <c r="BH40" s="751"/>
      <c r="BI40" s="751"/>
      <c r="BJ40" s="751"/>
      <c r="BK40" s="751"/>
      <c r="BL40" s="215"/>
      <c r="BM40" s="675" t="s">
        <v>336</v>
      </c>
      <c r="BN40" s="675"/>
      <c r="BO40" s="675"/>
      <c r="BP40" s="675"/>
      <c r="BQ40" s="675"/>
      <c r="BR40" s="675"/>
      <c r="BS40" s="675"/>
      <c r="BT40" s="675"/>
      <c r="BU40" s="676"/>
      <c r="BV40" s="659">
        <v>96</v>
      </c>
      <c r="BW40" s="660"/>
      <c r="BX40" s="660"/>
      <c r="BY40" s="660"/>
      <c r="BZ40" s="660"/>
      <c r="CA40" s="660"/>
      <c r="CB40" s="669"/>
      <c r="CD40" s="674" t="s">
        <v>337</v>
      </c>
      <c r="CE40" s="675"/>
      <c r="CF40" s="675"/>
      <c r="CG40" s="675"/>
      <c r="CH40" s="675"/>
      <c r="CI40" s="675"/>
      <c r="CJ40" s="675"/>
      <c r="CK40" s="675"/>
      <c r="CL40" s="675"/>
      <c r="CM40" s="675"/>
      <c r="CN40" s="675"/>
      <c r="CO40" s="675"/>
      <c r="CP40" s="675"/>
      <c r="CQ40" s="676"/>
      <c r="CR40" s="659">
        <v>533875</v>
      </c>
      <c r="CS40" s="660"/>
      <c r="CT40" s="660"/>
      <c r="CU40" s="660"/>
      <c r="CV40" s="660"/>
      <c r="CW40" s="660"/>
      <c r="CX40" s="660"/>
      <c r="CY40" s="661"/>
      <c r="CZ40" s="664">
        <v>0.7</v>
      </c>
      <c r="DA40" s="693"/>
      <c r="DB40" s="693"/>
      <c r="DC40" s="697"/>
      <c r="DD40" s="668">
        <v>300042</v>
      </c>
      <c r="DE40" s="660"/>
      <c r="DF40" s="660"/>
      <c r="DG40" s="660"/>
      <c r="DH40" s="660"/>
      <c r="DI40" s="660"/>
      <c r="DJ40" s="660"/>
      <c r="DK40" s="661"/>
      <c r="DL40" s="668" t="s">
        <v>229</v>
      </c>
      <c r="DM40" s="660"/>
      <c r="DN40" s="660"/>
      <c r="DO40" s="660"/>
      <c r="DP40" s="660"/>
      <c r="DQ40" s="660"/>
      <c r="DR40" s="660"/>
      <c r="DS40" s="660"/>
      <c r="DT40" s="660"/>
      <c r="DU40" s="660"/>
      <c r="DV40" s="661"/>
      <c r="DW40" s="664" t="s">
        <v>121</v>
      </c>
      <c r="DX40" s="693"/>
      <c r="DY40" s="693"/>
      <c r="DZ40" s="693"/>
      <c r="EA40" s="693"/>
      <c r="EB40" s="693"/>
      <c r="EC40" s="694"/>
    </row>
    <row r="41" spans="2:133" ht="11.25" customHeight="1" x14ac:dyDescent="0.15">
      <c r="AQ41" s="746" t="s">
        <v>338</v>
      </c>
      <c r="AR41" s="747"/>
      <c r="AS41" s="747"/>
      <c r="AT41" s="747"/>
      <c r="AU41" s="747"/>
      <c r="AV41" s="747"/>
      <c r="AW41" s="747"/>
      <c r="AX41" s="747"/>
      <c r="AY41" s="748"/>
      <c r="AZ41" s="739">
        <v>5602502</v>
      </c>
      <c r="BA41" s="740"/>
      <c r="BB41" s="740"/>
      <c r="BC41" s="740"/>
      <c r="BD41" s="729"/>
      <c r="BE41" s="729"/>
      <c r="BF41" s="731"/>
      <c r="BG41" s="752"/>
      <c r="BH41" s="753"/>
      <c r="BI41" s="753"/>
      <c r="BJ41" s="753"/>
      <c r="BK41" s="753"/>
      <c r="BL41" s="216"/>
      <c r="BM41" s="684" t="s">
        <v>339</v>
      </c>
      <c r="BN41" s="684"/>
      <c r="BO41" s="684"/>
      <c r="BP41" s="684"/>
      <c r="BQ41" s="684"/>
      <c r="BR41" s="684"/>
      <c r="BS41" s="684"/>
      <c r="BT41" s="684"/>
      <c r="BU41" s="685"/>
      <c r="BV41" s="739">
        <v>324</v>
      </c>
      <c r="BW41" s="740"/>
      <c r="BX41" s="740"/>
      <c r="BY41" s="740"/>
      <c r="BZ41" s="740"/>
      <c r="CA41" s="740"/>
      <c r="CB41" s="749"/>
      <c r="CD41" s="674" t="s">
        <v>340</v>
      </c>
      <c r="CE41" s="675"/>
      <c r="CF41" s="675"/>
      <c r="CG41" s="675"/>
      <c r="CH41" s="675"/>
      <c r="CI41" s="675"/>
      <c r="CJ41" s="675"/>
      <c r="CK41" s="675"/>
      <c r="CL41" s="675"/>
      <c r="CM41" s="675"/>
      <c r="CN41" s="675"/>
      <c r="CO41" s="675"/>
      <c r="CP41" s="675"/>
      <c r="CQ41" s="676"/>
      <c r="CR41" s="659" t="s">
        <v>229</v>
      </c>
      <c r="CS41" s="695"/>
      <c r="CT41" s="695"/>
      <c r="CU41" s="695"/>
      <c r="CV41" s="695"/>
      <c r="CW41" s="695"/>
      <c r="CX41" s="695"/>
      <c r="CY41" s="696"/>
      <c r="CZ41" s="664" t="s">
        <v>121</v>
      </c>
      <c r="DA41" s="693"/>
      <c r="DB41" s="693"/>
      <c r="DC41" s="697"/>
      <c r="DD41" s="668" t="s">
        <v>121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342</v>
      </c>
      <c r="CE42" s="657"/>
      <c r="CF42" s="657"/>
      <c r="CG42" s="657"/>
      <c r="CH42" s="657"/>
      <c r="CI42" s="657"/>
      <c r="CJ42" s="657"/>
      <c r="CK42" s="657"/>
      <c r="CL42" s="657"/>
      <c r="CM42" s="657"/>
      <c r="CN42" s="657"/>
      <c r="CO42" s="657"/>
      <c r="CP42" s="657"/>
      <c r="CQ42" s="658"/>
      <c r="CR42" s="659">
        <v>7057765</v>
      </c>
      <c r="CS42" s="660"/>
      <c r="CT42" s="660"/>
      <c r="CU42" s="660"/>
      <c r="CV42" s="660"/>
      <c r="CW42" s="660"/>
      <c r="CX42" s="660"/>
      <c r="CY42" s="661"/>
      <c r="CZ42" s="664">
        <v>9.1999999999999993</v>
      </c>
      <c r="DA42" s="665"/>
      <c r="DB42" s="665"/>
      <c r="DC42" s="760"/>
      <c r="DD42" s="668">
        <v>2650703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344</v>
      </c>
      <c r="CE43" s="657"/>
      <c r="CF43" s="657"/>
      <c r="CG43" s="657"/>
      <c r="CH43" s="657"/>
      <c r="CI43" s="657"/>
      <c r="CJ43" s="657"/>
      <c r="CK43" s="657"/>
      <c r="CL43" s="657"/>
      <c r="CM43" s="657"/>
      <c r="CN43" s="657"/>
      <c r="CO43" s="657"/>
      <c r="CP43" s="657"/>
      <c r="CQ43" s="658"/>
      <c r="CR43" s="659">
        <v>188874</v>
      </c>
      <c r="CS43" s="695"/>
      <c r="CT43" s="695"/>
      <c r="CU43" s="695"/>
      <c r="CV43" s="695"/>
      <c r="CW43" s="695"/>
      <c r="CX43" s="695"/>
      <c r="CY43" s="696"/>
      <c r="CZ43" s="664">
        <v>0.2</v>
      </c>
      <c r="DA43" s="693"/>
      <c r="DB43" s="693"/>
      <c r="DC43" s="697"/>
      <c r="DD43" s="668">
        <v>188874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345</v>
      </c>
      <c r="CD44" s="771" t="s">
        <v>296</v>
      </c>
      <c r="CE44" s="772"/>
      <c r="CF44" s="656" t="s">
        <v>346</v>
      </c>
      <c r="CG44" s="657"/>
      <c r="CH44" s="657"/>
      <c r="CI44" s="657"/>
      <c r="CJ44" s="657"/>
      <c r="CK44" s="657"/>
      <c r="CL44" s="657"/>
      <c r="CM44" s="657"/>
      <c r="CN44" s="657"/>
      <c r="CO44" s="657"/>
      <c r="CP44" s="657"/>
      <c r="CQ44" s="658"/>
      <c r="CR44" s="659">
        <v>7056626</v>
      </c>
      <c r="CS44" s="660"/>
      <c r="CT44" s="660"/>
      <c r="CU44" s="660"/>
      <c r="CV44" s="660"/>
      <c r="CW44" s="660"/>
      <c r="CX44" s="660"/>
      <c r="CY44" s="661"/>
      <c r="CZ44" s="664">
        <v>9.1999999999999993</v>
      </c>
      <c r="DA44" s="665"/>
      <c r="DB44" s="665"/>
      <c r="DC44" s="760"/>
      <c r="DD44" s="668">
        <v>2650324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347</v>
      </c>
      <c r="CG45" s="657"/>
      <c r="CH45" s="657"/>
      <c r="CI45" s="657"/>
      <c r="CJ45" s="657"/>
      <c r="CK45" s="657"/>
      <c r="CL45" s="657"/>
      <c r="CM45" s="657"/>
      <c r="CN45" s="657"/>
      <c r="CO45" s="657"/>
      <c r="CP45" s="657"/>
      <c r="CQ45" s="658"/>
      <c r="CR45" s="659">
        <v>3206692</v>
      </c>
      <c r="CS45" s="695"/>
      <c r="CT45" s="695"/>
      <c r="CU45" s="695"/>
      <c r="CV45" s="695"/>
      <c r="CW45" s="695"/>
      <c r="CX45" s="695"/>
      <c r="CY45" s="696"/>
      <c r="CZ45" s="664">
        <v>4.2</v>
      </c>
      <c r="DA45" s="693"/>
      <c r="DB45" s="693"/>
      <c r="DC45" s="697"/>
      <c r="DD45" s="668">
        <v>181192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348</v>
      </c>
      <c r="CG46" s="657"/>
      <c r="CH46" s="657"/>
      <c r="CI46" s="657"/>
      <c r="CJ46" s="657"/>
      <c r="CK46" s="657"/>
      <c r="CL46" s="657"/>
      <c r="CM46" s="657"/>
      <c r="CN46" s="657"/>
      <c r="CO46" s="657"/>
      <c r="CP46" s="657"/>
      <c r="CQ46" s="658"/>
      <c r="CR46" s="659">
        <v>3755095</v>
      </c>
      <c r="CS46" s="660"/>
      <c r="CT46" s="660"/>
      <c r="CU46" s="660"/>
      <c r="CV46" s="660"/>
      <c r="CW46" s="660"/>
      <c r="CX46" s="660"/>
      <c r="CY46" s="661"/>
      <c r="CZ46" s="664">
        <v>4.9000000000000004</v>
      </c>
      <c r="DA46" s="665"/>
      <c r="DB46" s="665"/>
      <c r="DC46" s="760"/>
      <c r="DD46" s="668">
        <v>2421709</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349</v>
      </c>
      <c r="CG47" s="657"/>
      <c r="CH47" s="657"/>
      <c r="CI47" s="657"/>
      <c r="CJ47" s="657"/>
      <c r="CK47" s="657"/>
      <c r="CL47" s="657"/>
      <c r="CM47" s="657"/>
      <c r="CN47" s="657"/>
      <c r="CO47" s="657"/>
      <c r="CP47" s="657"/>
      <c r="CQ47" s="658"/>
      <c r="CR47" s="659">
        <v>1139</v>
      </c>
      <c r="CS47" s="695"/>
      <c r="CT47" s="695"/>
      <c r="CU47" s="695"/>
      <c r="CV47" s="695"/>
      <c r="CW47" s="695"/>
      <c r="CX47" s="695"/>
      <c r="CY47" s="696"/>
      <c r="CZ47" s="664">
        <v>0</v>
      </c>
      <c r="DA47" s="693"/>
      <c r="DB47" s="693"/>
      <c r="DC47" s="697"/>
      <c r="DD47" s="668">
        <v>379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350</v>
      </c>
      <c r="CG48" s="657"/>
      <c r="CH48" s="657"/>
      <c r="CI48" s="657"/>
      <c r="CJ48" s="657"/>
      <c r="CK48" s="657"/>
      <c r="CL48" s="657"/>
      <c r="CM48" s="657"/>
      <c r="CN48" s="657"/>
      <c r="CO48" s="657"/>
      <c r="CP48" s="657"/>
      <c r="CQ48" s="658"/>
      <c r="CR48" s="659" t="s">
        <v>229</v>
      </c>
      <c r="CS48" s="660"/>
      <c r="CT48" s="660"/>
      <c r="CU48" s="660"/>
      <c r="CV48" s="660"/>
      <c r="CW48" s="660"/>
      <c r="CX48" s="660"/>
      <c r="CY48" s="661"/>
      <c r="CZ48" s="664" t="s">
        <v>121</v>
      </c>
      <c r="DA48" s="665"/>
      <c r="DB48" s="665"/>
      <c r="DC48" s="760"/>
      <c r="DD48" s="668" t="s">
        <v>229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351</v>
      </c>
      <c r="CE49" s="705"/>
      <c r="CF49" s="705"/>
      <c r="CG49" s="705"/>
      <c r="CH49" s="705"/>
      <c r="CI49" s="705"/>
      <c r="CJ49" s="705"/>
      <c r="CK49" s="705"/>
      <c r="CL49" s="705"/>
      <c r="CM49" s="705"/>
      <c r="CN49" s="705"/>
      <c r="CO49" s="705"/>
      <c r="CP49" s="705"/>
      <c r="CQ49" s="706"/>
      <c r="CR49" s="739">
        <v>76358823</v>
      </c>
      <c r="CS49" s="729"/>
      <c r="CT49" s="729"/>
      <c r="CU49" s="729"/>
      <c r="CV49" s="729"/>
      <c r="CW49" s="729"/>
      <c r="CX49" s="729"/>
      <c r="CY49" s="761"/>
      <c r="CZ49" s="744">
        <v>100</v>
      </c>
      <c r="DA49" s="762"/>
      <c r="DB49" s="762"/>
      <c r="DC49" s="763"/>
      <c r="DD49" s="764">
        <v>50153846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UUrEbSyFN0m/xMlEDtHWVD7YCouAD4gM/YNLKr4OXK6y6cpZGutH6hLJoVv2t9psV8kOFZHUUZ11kzfRfE1Y8Q==" saltValue="bbWcnb0NF0e/NM0f8vJYZ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Q1" zoomScale="70" zoomScaleNormal="25" zoomScaleSheetLayoutView="70" workbookViewId="0">
      <selection activeCell="BG34" sqref="BG34:BU34"/>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353</v>
      </c>
      <c r="DK2" s="807"/>
      <c r="DL2" s="807"/>
      <c r="DM2" s="807"/>
      <c r="DN2" s="807"/>
      <c r="DO2" s="808"/>
      <c r="DP2" s="229"/>
      <c r="DQ2" s="806" t="s">
        <v>354</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357</v>
      </c>
      <c r="B5" s="801"/>
      <c r="C5" s="801"/>
      <c r="D5" s="801"/>
      <c r="E5" s="801"/>
      <c r="F5" s="801"/>
      <c r="G5" s="801"/>
      <c r="H5" s="801"/>
      <c r="I5" s="801"/>
      <c r="J5" s="801"/>
      <c r="K5" s="801"/>
      <c r="L5" s="801"/>
      <c r="M5" s="801"/>
      <c r="N5" s="801"/>
      <c r="O5" s="801"/>
      <c r="P5" s="802"/>
      <c r="Q5" s="777" t="s">
        <v>358</v>
      </c>
      <c r="R5" s="778"/>
      <c r="S5" s="778"/>
      <c r="T5" s="778"/>
      <c r="U5" s="779"/>
      <c r="V5" s="777" t="s">
        <v>359</v>
      </c>
      <c r="W5" s="778"/>
      <c r="X5" s="778"/>
      <c r="Y5" s="778"/>
      <c r="Z5" s="779"/>
      <c r="AA5" s="777" t="s">
        <v>360</v>
      </c>
      <c r="AB5" s="778"/>
      <c r="AC5" s="778"/>
      <c r="AD5" s="778"/>
      <c r="AE5" s="778"/>
      <c r="AF5" s="810" t="s">
        <v>361</v>
      </c>
      <c r="AG5" s="778"/>
      <c r="AH5" s="778"/>
      <c r="AI5" s="778"/>
      <c r="AJ5" s="789"/>
      <c r="AK5" s="778" t="s">
        <v>362</v>
      </c>
      <c r="AL5" s="778"/>
      <c r="AM5" s="778"/>
      <c r="AN5" s="778"/>
      <c r="AO5" s="779"/>
      <c r="AP5" s="777" t="s">
        <v>363</v>
      </c>
      <c r="AQ5" s="778"/>
      <c r="AR5" s="778"/>
      <c r="AS5" s="778"/>
      <c r="AT5" s="779"/>
      <c r="AU5" s="777" t="s">
        <v>364</v>
      </c>
      <c r="AV5" s="778"/>
      <c r="AW5" s="778"/>
      <c r="AX5" s="778"/>
      <c r="AY5" s="789"/>
      <c r="AZ5" s="236"/>
      <c r="BA5" s="236"/>
      <c r="BB5" s="236"/>
      <c r="BC5" s="236"/>
      <c r="BD5" s="236"/>
      <c r="BE5" s="237"/>
      <c r="BF5" s="237"/>
      <c r="BG5" s="237"/>
      <c r="BH5" s="237"/>
      <c r="BI5" s="237"/>
      <c r="BJ5" s="237"/>
      <c r="BK5" s="237"/>
      <c r="BL5" s="237"/>
      <c r="BM5" s="237"/>
      <c r="BN5" s="237"/>
      <c r="BO5" s="237"/>
      <c r="BP5" s="237"/>
      <c r="BQ5" s="800" t="s">
        <v>365</v>
      </c>
      <c r="BR5" s="801"/>
      <c r="BS5" s="801"/>
      <c r="BT5" s="801"/>
      <c r="BU5" s="801"/>
      <c r="BV5" s="801"/>
      <c r="BW5" s="801"/>
      <c r="BX5" s="801"/>
      <c r="BY5" s="801"/>
      <c r="BZ5" s="801"/>
      <c r="CA5" s="801"/>
      <c r="CB5" s="801"/>
      <c r="CC5" s="801"/>
      <c r="CD5" s="801"/>
      <c r="CE5" s="801"/>
      <c r="CF5" s="801"/>
      <c r="CG5" s="802"/>
      <c r="CH5" s="777" t="s">
        <v>366</v>
      </c>
      <c r="CI5" s="778"/>
      <c r="CJ5" s="778"/>
      <c r="CK5" s="778"/>
      <c r="CL5" s="779"/>
      <c r="CM5" s="777" t="s">
        <v>367</v>
      </c>
      <c r="CN5" s="778"/>
      <c r="CO5" s="778"/>
      <c r="CP5" s="778"/>
      <c r="CQ5" s="779"/>
      <c r="CR5" s="777" t="s">
        <v>368</v>
      </c>
      <c r="CS5" s="778"/>
      <c r="CT5" s="778"/>
      <c r="CU5" s="778"/>
      <c r="CV5" s="779"/>
      <c r="CW5" s="777" t="s">
        <v>369</v>
      </c>
      <c r="CX5" s="778"/>
      <c r="CY5" s="778"/>
      <c r="CZ5" s="778"/>
      <c r="DA5" s="779"/>
      <c r="DB5" s="777" t="s">
        <v>370</v>
      </c>
      <c r="DC5" s="778"/>
      <c r="DD5" s="778"/>
      <c r="DE5" s="778"/>
      <c r="DF5" s="779"/>
      <c r="DG5" s="783" t="s">
        <v>371</v>
      </c>
      <c r="DH5" s="784"/>
      <c r="DI5" s="784"/>
      <c r="DJ5" s="784"/>
      <c r="DK5" s="785"/>
      <c r="DL5" s="783" t="s">
        <v>372</v>
      </c>
      <c r="DM5" s="784"/>
      <c r="DN5" s="784"/>
      <c r="DO5" s="784"/>
      <c r="DP5" s="785"/>
      <c r="DQ5" s="777" t="s">
        <v>373</v>
      </c>
      <c r="DR5" s="778"/>
      <c r="DS5" s="778"/>
      <c r="DT5" s="778"/>
      <c r="DU5" s="779"/>
      <c r="DV5" s="777" t="s">
        <v>364</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374</v>
      </c>
      <c r="C7" s="792"/>
      <c r="D7" s="792"/>
      <c r="E7" s="792"/>
      <c r="F7" s="792"/>
      <c r="G7" s="792"/>
      <c r="H7" s="792"/>
      <c r="I7" s="792"/>
      <c r="J7" s="792"/>
      <c r="K7" s="792"/>
      <c r="L7" s="792"/>
      <c r="M7" s="792"/>
      <c r="N7" s="792"/>
      <c r="O7" s="792"/>
      <c r="P7" s="793"/>
      <c r="Q7" s="794">
        <v>77333</v>
      </c>
      <c r="R7" s="795"/>
      <c r="S7" s="795"/>
      <c r="T7" s="795"/>
      <c r="U7" s="795"/>
      <c r="V7" s="795">
        <v>76347</v>
      </c>
      <c r="W7" s="795"/>
      <c r="X7" s="795"/>
      <c r="Y7" s="795"/>
      <c r="Z7" s="795"/>
      <c r="AA7" s="795">
        <v>986</v>
      </c>
      <c r="AB7" s="795"/>
      <c r="AC7" s="795"/>
      <c r="AD7" s="795"/>
      <c r="AE7" s="796"/>
      <c r="AF7" s="797">
        <v>563</v>
      </c>
      <c r="AG7" s="798"/>
      <c r="AH7" s="798"/>
      <c r="AI7" s="798"/>
      <c r="AJ7" s="799"/>
      <c r="AK7" s="834">
        <v>892</v>
      </c>
      <c r="AL7" s="835"/>
      <c r="AM7" s="835"/>
      <c r="AN7" s="835"/>
      <c r="AO7" s="835"/>
      <c r="AP7" s="835">
        <v>70940</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572</v>
      </c>
      <c r="BT7" s="839"/>
      <c r="BU7" s="839"/>
      <c r="BV7" s="839"/>
      <c r="BW7" s="839"/>
      <c r="BX7" s="839"/>
      <c r="BY7" s="839"/>
      <c r="BZ7" s="839"/>
      <c r="CA7" s="839"/>
      <c r="CB7" s="839"/>
      <c r="CC7" s="839"/>
      <c r="CD7" s="839"/>
      <c r="CE7" s="839"/>
      <c r="CF7" s="839"/>
      <c r="CG7" s="840"/>
      <c r="CH7" s="831">
        <v>-2</v>
      </c>
      <c r="CI7" s="832"/>
      <c r="CJ7" s="832"/>
      <c r="CK7" s="832"/>
      <c r="CL7" s="833"/>
      <c r="CM7" s="831">
        <v>373</v>
      </c>
      <c r="CN7" s="832"/>
      <c r="CO7" s="832"/>
      <c r="CP7" s="832"/>
      <c r="CQ7" s="833"/>
      <c r="CR7" s="831">
        <v>302</v>
      </c>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375</v>
      </c>
      <c r="C8" s="816"/>
      <c r="D8" s="816"/>
      <c r="E8" s="816"/>
      <c r="F8" s="816"/>
      <c r="G8" s="816"/>
      <c r="H8" s="816"/>
      <c r="I8" s="816"/>
      <c r="J8" s="816"/>
      <c r="K8" s="816"/>
      <c r="L8" s="816"/>
      <c r="M8" s="816"/>
      <c r="N8" s="816"/>
      <c r="O8" s="816"/>
      <c r="P8" s="817"/>
      <c r="Q8" s="818">
        <v>257942</v>
      </c>
      <c r="R8" s="819"/>
      <c r="S8" s="819"/>
      <c r="T8" s="819"/>
      <c r="U8" s="819"/>
      <c r="V8" s="819">
        <v>257942</v>
      </c>
      <c r="W8" s="819"/>
      <c r="X8" s="819"/>
      <c r="Y8" s="819"/>
      <c r="Z8" s="819"/>
      <c r="AA8" s="819">
        <v>0</v>
      </c>
      <c r="AB8" s="819"/>
      <c r="AC8" s="819"/>
      <c r="AD8" s="819"/>
      <c r="AE8" s="820"/>
      <c r="AF8" s="821" t="s">
        <v>121</v>
      </c>
      <c r="AG8" s="822"/>
      <c r="AH8" s="822"/>
      <c r="AI8" s="822"/>
      <c r="AJ8" s="823"/>
      <c r="AK8" s="824"/>
      <c r="AL8" s="825"/>
      <c r="AM8" s="825"/>
      <c r="AN8" s="825"/>
      <c r="AO8" s="825"/>
      <c r="AP8" s="825">
        <v>2076</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573</v>
      </c>
      <c r="BT8" s="829"/>
      <c r="BU8" s="829"/>
      <c r="BV8" s="829"/>
      <c r="BW8" s="829"/>
      <c r="BX8" s="829"/>
      <c r="BY8" s="829"/>
      <c r="BZ8" s="829"/>
      <c r="CA8" s="829"/>
      <c r="CB8" s="829"/>
      <c r="CC8" s="829"/>
      <c r="CD8" s="829"/>
      <c r="CE8" s="829"/>
      <c r="CF8" s="829"/>
      <c r="CG8" s="830"/>
      <c r="CH8" s="841">
        <v>155</v>
      </c>
      <c r="CI8" s="842"/>
      <c r="CJ8" s="842"/>
      <c r="CK8" s="842"/>
      <c r="CL8" s="843"/>
      <c r="CM8" s="841">
        <v>3784</v>
      </c>
      <c r="CN8" s="842"/>
      <c r="CO8" s="842"/>
      <c r="CP8" s="842"/>
      <c r="CQ8" s="843"/>
      <c r="CR8" s="841">
        <v>915</v>
      </c>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574</v>
      </c>
      <c r="BT9" s="829"/>
      <c r="BU9" s="829"/>
      <c r="BV9" s="829"/>
      <c r="BW9" s="829"/>
      <c r="BX9" s="829"/>
      <c r="BY9" s="829"/>
      <c r="BZ9" s="829"/>
      <c r="CA9" s="829"/>
      <c r="CB9" s="829"/>
      <c r="CC9" s="829"/>
      <c r="CD9" s="829"/>
      <c r="CE9" s="829"/>
      <c r="CF9" s="829"/>
      <c r="CG9" s="830"/>
      <c r="CH9" s="841">
        <v>-6</v>
      </c>
      <c r="CI9" s="842"/>
      <c r="CJ9" s="842"/>
      <c r="CK9" s="842"/>
      <c r="CL9" s="843"/>
      <c r="CM9" s="841">
        <v>553</v>
      </c>
      <c r="CN9" s="842"/>
      <c r="CO9" s="842"/>
      <c r="CP9" s="842"/>
      <c r="CQ9" s="843"/>
      <c r="CR9" s="841">
        <v>401</v>
      </c>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575</v>
      </c>
      <c r="BT10" s="829"/>
      <c r="BU10" s="829"/>
      <c r="BV10" s="829"/>
      <c r="BW10" s="829"/>
      <c r="BX10" s="829"/>
      <c r="BY10" s="829"/>
      <c r="BZ10" s="829"/>
      <c r="CA10" s="829"/>
      <c r="CB10" s="829"/>
      <c r="CC10" s="829"/>
      <c r="CD10" s="829"/>
      <c r="CE10" s="829"/>
      <c r="CF10" s="829"/>
      <c r="CG10" s="830"/>
      <c r="CH10" s="841">
        <v>-34</v>
      </c>
      <c r="CI10" s="842"/>
      <c r="CJ10" s="842"/>
      <c r="CK10" s="842"/>
      <c r="CL10" s="843"/>
      <c r="CM10" s="841">
        <v>654</v>
      </c>
      <c r="CN10" s="842"/>
      <c r="CO10" s="842"/>
      <c r="CP10" s="842"/>
      <c r="CQ10" s="843"/>
      <c r="CR10" s="841">
        <v>300</v>
      </c>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576</v>
      </c>
      <c r="BT11" s="829"/>
      <c r="BU11" s="829"/>
      <c r="BV11" s="829"/>
      <c r="BW11" s="829"/>
      <c r="BX11" s="829"/>
      <c r="BY11" s="829"/>
      <c r="BZ11" s="829"/>
      <c r="CA11" s="829"/>
      <c r="CB11" s="829"/>
      <c r="CC11" s="829"/>
      <c r="CD11" s="829"/>
      <c r="CE11" s="829"/>
      <c r="CF11" s="829"/>
      <c r="CG11" s="830"/>
      <c r="CH11" s="841">
        <v>8</v>
      </c>
      <c r="CI11" s="842"/>
      <c r="CJ11" s="842"/>
      <c r="CK11" s="842"/>
      <c r="CL11" s="843"/>
      <c r="CM11" s="841">
        <v>71</v>
      </c>
      <c r="CN11" s="842"/>
      <c r="CO11" s="842"/>
      <c r="CP11" s="842"/>
      <c r="CQ11" s="843"/>
      <c r="CR11" s="841">
        <v>30</v>
      </c>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577</v>
      </c>
      <c r="BT12" s="829"/>
      <c r="BU12" s="829"/>
      <c r="BV12" s="829"/>
      <c r="BW12" s="829"/>
      <c r="BX12" s="829"/>
      <c r="BY12" s="829"/>
      <c r="BZ12" s="829"/>
      <c r="CA12" s="829"/>
      <c r="CB12" s="829"/>
      <c r="CC12" s="829"/>
      <c r="CD12" s="829"/>
      <c r="CE12" s="829"/>
      <c r="CF12" s="829"/>
      <c r="CG12" s="830"/>
      <c r="CH12" s="841">
        <v>2</v>
      </c>
      <c r="CI12" s="842"/>
      <c r="CJ12" s="842"/>
      <c r="CK12" s="842"/>
      <c r="CL12" s="843"/>
      <c r="CM12" s="841">
        <v>140</v>
      </c>
      <c r="CN12" s="842"/>
      <c r="CO12" s="842"/>
      <c r="CP12" s="842"/>
      <c r="CQ12" s="843"/>
      <c r="CR12" s="841">
        <v>26</v>
      </c>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t="s">
        <v>578</v>
      </c>
      <c r="BT13" s="829"/>
      <c r="BU13" s="829"/>
      <c r="BV13" s="829"/>
      <c r="BW13" s="829"/>
      <c r="BX13" s="829"/>
      <c r="BY13" s="829"/>
      <c r="BZ13" s="829"/>
      <c r="CA13" s="829"/>
      <c r="CB13" s="829"/>
      <c r="CC13" s="829"/>
      <c r="CD13" s="829"/>
      <c r="CE13" s="829"/>
      <c r="CF13" s="829"/>
      <c r="CG13" s="830"/>
      <c r="CH13" s="841">
        <v>1</v>
      </c>
      <c r="CI13" s="842"/>
      <c r="CJ13" s="842"/>
      <c r="CK13" s="842"/>
      <c r="CL13" s="843"/>
      <c r="CM13" s="841">
        <v>95</v>
      </c>
      <c r="CN13" s="842"/>
      <c r="CO13" s="842"/>
      <c r="CP13" s="842"/>
      <c r="CQ13" s="843"/>
      <c r="CR13" s="841">
        <v>40</v>
      </c>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t="s">
        <v>579</v>
      </c>
      <c r="BT14" s="829"/>
      <c r="BU14" s="829"/>
      <c r="BV14" s="829"/>
      <c r="BW14" s="829"/>
      <c r="BX14" s="829"/>
      <c r="BY14" s="829"/>
      <c r="BZ14" s="829"/>
      <c r="CA14" s="829"/>
      <c r="CB14" s="829"/>
      <c r="CC14" s="829"/>
      <c r="CD14" s="829"/>
      <c r="CE14" s="829"/>
      <c r="CF14" s="829"/>
      <c r="CG14" s="830"/>
      <c r="CH14" s="841">
        <v>42</v>
      </c>
      <c r="CI14" s="842"/>
      <c r="CJ14" s="842"/>
      <c r="CK14" s="842"/>
      <c r="CL14" s="843"/>
      <c r="CM14" s="841">
        <v>2960</v>
      </c>
      <c r="CN14" s="842"/>
      <c r="CO14" s="842"/>
      <c r="CP14" s="842"/>
      <c r="CQ14" s="843"/>
      <c r="CR14" s="841">
        <v>5</v>
      </c>
      <c r="CS14" s="842"/>
      <c r="CT14" s="842"/>
      <c r="CU14" s="842"/>
      <c r="CV14" s="843"/>
      <c r="CW14" s="841">
        <v>5</v>
      </c>
      <c r="CX14" s="842"/>
      <c r="CY14" s="842"/>
      <c r="CZ14" s="842"/>
      <c r="DA14" s="843"/>
      <c r="DB14" s="841"/>
      <c r="DC14" s="842"/>
      <c r="DD14" s="842"/>
      <c r="DE14" s="842"/>
      <c r="DF14" s="843"/>
      <c r="DG14" s="841">
        <v>2500</v>
      </c>
      <c r="DH14" s="842"/>
      <c r="DI14" s="842"/>
      <c r="DJ14" s="842"/>
      <c r="DK14" s="843"/>
      <c r="DL14" s="841"/>
      <c r="DM14" s="842"/>
      <c r="DN14" s="842"/>
      <c r="DO14" s="842"/>
      <c r="DP14" s="843"/>
      <c r="DQ14" s="841">
        <v>2139</v>
      </c>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t="s">
        <v>580</v>
      </c>
      <c r="BT15" s="829"/>
      <c r="BU15" s="829"/>
      <c r="BV15" s="829"/>
      <c r="BW15" s="829"/>
      <c r="BX15" s="829"/>
      <c r="BY15" s="829"/>
      <c r="BZ15" s="829"/>
      <c r="CA15" s="829"/>
      <c r="CB15" s="829"/>
      <c r="CC15" s="829"/>
      <c r="CD15" s="829"/>
      <c r="CE15" s="829"/>
      <c r="CF15" s="829"/>
      <c r="CG15" s="830"/>
      <c r="CH15" s="841" t="s">
        <v>582</v>
      </c>
      <c r="CI15" s="842"/>
      <c r="CJ15" s="842"/>
      <c r="CK15" s="842"/>
      <c r="CL15" s="843"/>
      <c r="CM15" s="841" t="s">
        <v>582</v>
      </c>
      <c r="CN15" s="842"/>
      <c r="CO15" s="842"/>
      <c r="CP15" s="842"/>
      <c r="CQ15" s="843"/>
      <c r="CR15" s="841">
        <v>30</v>
      </c>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t="s">
        <v>581</v>
      </c>
      <c r="BT16" s="829"/>
      <c r="BU16" s="829"/>
      <c r="BV16" s="829"/>
      <c r="BW16" s="829"/>
      <c r="BX16" s="829"/>
      <c r="BY16" s="829"/>
      <c r="BZ16" s="829"/>
      <c r="CA16" s="829"/>
      <c r="CB16" s="829"/>
      <c r="CC16" s="829"/>
      <c r="CD16" s="829"/>
      <c r="CE16" s="829"/>
      <c r="CF16" s="829"/>
      <c r="CG16" s="830"/>
      <c r="CH16" s="841">
        <v>-1</v>
      </c>
      <c r="CI16" s="842"/>
      <c r="CJ16" s="842"/>
      <c r="CK16" s="842"/>
      <c r="CL16" s="843"/>
      <c r="CM16" s="841">
        <v>235</v>
      </c>
      <c r="CN16" s="842"/>
      <c r="CO16" s="842"/>
      <c r="CP16" s="842"/>
      <c r="CQ16" s="843"/>
      <c r="CR16" s="841">
        <v>33</v>
      </c>
      <c r="CS16" s="842"/>
      <c r="CT16" s="842"/>
      <c r="CU16" s="842"/>
      <c r="CV16" s="843"/>
      <c r="CW16" s="841">
        <v>4</v>
      </c>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377</v>
      </c>
      <c r="B23" s="850" t="s">
        <v>378</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563</v>
      </c>
      <c r="AG23" s="854"/>
      <c r="AH23" s="854"/>
      <c r="AI23" s="854"/>
      <c r="AJ23" s="857"/>
      <c r="AK23" s="858"/>
      <c r="AL23" s="859"/>
      <c r="AM23" s="859"/>
      <c r="AN23" s="859"/>
      <c r="AO23" s="859"/>
      <c r="AP23" s="854"/>
      <c r="AQ23" s="854"/>
      <c r="AR23" s="854"/>
      <c r="AS23" s="854"/>
      <c r="AT23" s="854"/>
      <c r="AU23" s="860"/>
      <c r="AV23" s="860"/>
      <c r="AW23" s="860"/>
      <c r="AX23" s="860"/>
      <c r="AY23" s="861"/>
      <c r="AZ23" s="869" t="s">
        <v>379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357</v>
      </c>
      <c r="B26" s="801"/>
      <c r="C26" s="801"/>
      <c r="D26" s="801"/>
      <c r="E26" s="801"/>
      <c r="F26" s="801"/>
      <c r="G26" s="801"/>
      <c r="H26" s="801"/>
      <c r="I26" s="801"/>
      <c r="J26" s="801"/>
      <c r="K26" s="801"/>
      <c r="L26" s="801"/>
      <c r="M26" s="801"/>
      <c r="N26" s="801"/>
      <c r="O26" s="801"/>
      <c r="P26" s="802"/>
      <c r="Q26" s="777" t="s">
        <v>382</v>
      </c>
      <c r="R26" s="778"/>
      <c r="S26" s="778"/>
      <c r="T26" s="778"/>
      <c r="U26" s="779"/>
      <c r="V26" s="777" t="s">
        <v>383</v>
      </c>
      <c r="W26" s="778"/>
      <c r="X26" s="778"/>
      <c r="Y26" s="778"/>
      <c r="Z26" s="779"/>
      <c r="AA26" s="777" t="s">
        <v>384</v>
      </c>
      <c r="AB26" s="778"/>
      <c r="AC26" s="778"/>
      <c r="AD26" s="778"/>
      <c r="AE26" s="778"/>
      <c r="AF26" s="872" t="s">
        <v>385</v>
      </c>
      <c r="AG26" s="873"/>
      <c r="AH26" s="873"/>
      <c r="AI26" s="873"/>
      <c r="AJ26" s="874"/>
      <c r="AK26" s="778" t="s">
        <v>386</v>
      </c>
      <c r="AL26" s="778"/>
      <c r="AM26" s="778"/>
      <c r="AN26" s="778"/>
      <c r="AO26" s="779"/>
      <c r="AP26" s="777" t="s">
        <v>387</v>
      </c>
      <c r="AQ26" s="778"/>
      <c r="AR26" s="778"/>
      <c r="AS26" s="778"/>
      <c r="AT26" s="779"/>
      <c r="AU26" s="777" t="s">
        <v>388</v>
      </c>
      <c r="AV26" s="778"/>
      <c r="AW26" s="778"/>
      <c r="AX26" s="778"/>
      <c r="AY26" s="779"/>
      <c r="AZ26" s="777" t="s">
        <v>389</v>
      </c>
      <c r="BA26" s="778"/>
      <c r="BB26" s="778"/>
      <c r="BC26" s="778"/>
      <c r="BD26" s="779"/>
      <c r="BE26" s="777" t="s">
        <v>364</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390</v>
      </c>
      <c r="C28" s="792"/>
      <c r="D28" s="792"/>
      <c r="E28" s="792"/>
      <c r="F28" s="792"/>
      <c r="G28" s="792"/>
      <c r="H28" s="792"/>
      <c r="I28" s="792"/>
      <c r="J28" s="792"/>
      <c r="K28" s="792"/>
      <c r="L28" s="792"/>
      <c r="M28" s="792"/>
      <c r="N28" s="792"/>
      <c r="O28" s="792"/>
      <c r="P28" s="793"/>
      <c r="Q28" s="882">
        <v>26993</v>
      </c>
      <c r="R28" s="883"/>
      <c r="S28" s="883"/>
      <c r="T28" s="883"/>
      <c r="U28" s="883"/>
      <c r="V28" s="883">
        <v>25693</v>
      </c>
      <c r="W28" s="883"/>
      <c r="X28" s="883"/>
      <c r="Y28" s="883"/>
      <c r="Z28" s="883"/>
      <c r="AA28" s="883">
        <v>1300</v>
      </c>
      <c r="AB28" s="883"/>
      <c r="AC28" s="883"/>
      <c r="AD28" s="883"/>
      <c r="AE28" s="884"/>
      <c r="AF28" s="885">
        <v>1300</v>
      </c>
      <c r="AG28" s="883"/>
      <c r="AH28" s="883"/>
      <c r="AI28" s="883"/>
      <c r="AJ28" s="886"/>
      <c r="AK28" s="887">
        <v>2462</v>
      </c>
      <c r="AL28" s="878"/>
      <c r="AM28" s="878"/>
      <c r="AN28" s="878"/>
      <c r="AO28" s="878"/>
      <c r="AP28" s="878"/>
      <c r="AQ28" s="878"/>
      <c r="AR28" s="878"/>
      <c r="AS28" s="878"/>
      <c r="AT28" s="878"/>
      <c r="AU28" s="878">
        <v>2462</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391</v>
      </c>
      <c r="C29" s="816"/>
      <c r="D29" s="816"/>
      <c r="E29" s="816"/>
      <c r="F29" s="816"/>
      <c r="G29" s="816"/>
      <c r="H29" s="816"/>
      <c r="I29" s="816"/>
      <c r="J29" s="816"/>
      <c r="K29" s="816"/>
      <c r="L29" s="816"/>
      <c r="M29" s="816"/>
      <c r="N29" s="816"/>
      <c r="O29" s="816"/>
      <c r="P29" s="817"/>
      <c r="Q29" s="818">
        <v>107</v>
      </c>
      <c r="R29" s="819"/>
      <c r="S29" s="819"/>
      <c r="T29" s="819"/>
      <c r="U29" s="819"/>
      <c r="V29" s="819">
        <v>107</v>
      </c>
      <c r="W29" s="819"/>
      <c r="X29" s="819"/>
      <c r="Y29" s="819"/>
      <c r="Z29" s="819"/>
      <c r="AA29" s="819">
        <v>0</v>
      </c>
      <c r="AB29" s="819"/>
      <c r="AC29" s="819"/>
      <c r="AD29" s="819"/>
      <c r="AE29" s="820"/>
      <c r="AF29" s="821" t="s">
        <v>121</v>
      </c>
      <c r="AG29" s="822"/>
      <c r="AH29" s="822"/>
      <c r="AI29" s="822"/>
      <c r="AJ29" s="823"/>
      <c r="AK29" s="890">
        <v>50</v>
      </c>
      <c r="AL29" s="891"/>
      <c r="AM29" s="891"/>
      <c r="AN29" s="891"/>
      <c r="AO29" s="891"/>
      <c r="AP29" s="891">
        <v>3</v>
      </c>
      <c r="AQ29" s="891"/>
      <c r="AR29" s="891"/>
      <c r="AS29" s="891"/>
      <c r="AT29" s="891"/>
      <c r="AU29" s="891">
        <v>49</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392</v>
      </c>
      <c r="C30" s="816"/>
      <c r="D30" s="816"/>
      <c r="E30" s="816"/>
      <c r="F30" s="816"/>
      <c r="G30" s="816"/>
      <c r="H30" s="816"/>
      <c r="I30" s="816"/>
      <c r="J30" s="816"/>
      <c r="K30" s="816"/>
      <c r="L30" s="816"/>
      <c r="M30" s="816"/>
      <c r="N30" s="816"/>
      <c r="O30" s="816"/>
      <c r="P30" s="817"/>
      <c r="Q30" s="818">
        <v>19451</v>
      </c>
      <c r="R30" s="819"/>
      <c r="S30" s="819"/>
      <c r="T30" s="819"/>
      <c r="U30" s="819"/>
      <c r="V30" s="819">
        <v>18908</v>
      </c>
      <c r="W30" s="819"/>
      <c r="X30" s="819"/>
      <c r="Y30" s="819"/>
      <c r="Z30" s="819"/>
      <c r="AA30" s="819">
        <v>543</v>
      </c>
      <c r="AB30" s="819"/>
      <c r="AC30" s="819"/>
      <c r="AD30" s="819"/>
      <c r="AE30" s="820"/>
      <c r="AF30" s="821">
        <v>543</v>
      </c>
      <c r="AG30" s="822"/>
      <c r="AH30" s="822"/>
      <c r="AI30" s="822"/>
      <c r="AJ30" s="823"/>
      <c r="AK30" s="890">
        <v>2672</v>
      </c>
      <c r="AL30" s="891"/>
      <c r="AM30" s="891"/>
      <c r="AN30" s="891"/>
      <c r="AO30" s="891"/>
      <c r="AP30" s="891"/>
      <c r="AQ30" s="891"/>
      <c r="AR30" s="891"/>
      <c r="AS30" s="891"/>
      <c r="AT30" s="891"/>
      <c r="AU30" s="891">
        <v>2672</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393</v>
      </c>
      <c r="C31" s="816"/>
      <c r="D31" s="816"/>
      <c r="E31" s="816"/>
      <c r="F31" s="816"/>
      <c r="G31" s="816"/>
      <c r="H31" s="816"/>
      <c r="I31" s="816"/>
      <c r="J31" s="816"/>
      <c r="K31" s="816"/>
      <c r="L31" s="816"/>
      <c r="M31" s="816"/>
      <c r="N31" s="816"/>
      <c r="O31" s="816"/>
      <c r="P31" s="817"/>
      <c r="Q31" s="818">
        <v>3988</v>
      </c>
      <c r="R31" s="819"/>
      <c r="S31" s="819"/>
      <c r="T31" s="819"/>
      <c r="U31" s="819"/>
      <c r="V31" s="819">
        <v>3853</v>
      </c>
      <c r="W31" s="819"/>
      <c r="X31" s="819"/>
      <c r="Y31" s="819"/>
      <c r="Z31" s="819"/>
      <c r="AA31" s="819">
        <v>135</v>
      </c>
      <c r="AB31" s="819"/>
      <c r="AC31" s="819"/>
      <c r="AD31" s="819"/>
      <c r="AE31" s="820"/>
      <c r="AF31" s="821">
        <v>135</v>
      </c>
      <c r="AG31" s="822"/>
      <c r="AH31" s="822"/>
      <c r="AI31" s="822"/>
      <c r="AJ31" s="823"/>
      <c r="AK31" s="890">
        <v>555</v>
      </c>
      <c r="AL31" s="891"/>
      <c r="AM31" s="891"/>
      <c r="AN31" s="891"/>
      <c r="AO31" s="891"/>
      <c r="AP31" s="891"/>
      <c r="AQ31" s="891"/>
      <c r="AR31" s="891"/>
      <c r="AS31" s="891"/>
      <c r="AT31" s="891"/>
      <c r="AU31" s="891">
        <v>555</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394</v>
      </c>
      <c r="C32" s="816"/>
      <c r="D32" s="816"/>
      <c r="E32" s="816"/>
      <c r="F32" s="816"/>
      <c r="G32" s="816"/>
      <c r="H32" s="816"/>
      <c r="I32" s="816"/>
      <c r="J32" s="816"/>
      <c r="K32" s="816"/>
      <c r="L32" s="816"/>
      <c r="M32" s="816"/>
      <c r="N32" s="816"/>
      <c r="O32" s="816"/>
      <c r="P32" s="817"/>
      <c r="Q32" s="818">
        <v>71</v>
      </c>
      <c r="R32" s="819"/>
      <c r="S32" s="819"/>
      <c r="T32" s="819"/>
      <c r="U32" s="819"/>
      <c r="V32" s="819">
        <v>63</v>
      </c>
      <c r="W32" s="819"/>
      <c r="X32" s="819"/>
      <c r="Y32" s="819"/>
      <c r="Z32" s="819"/>
      <c r="AA32" s="819">
        <v>8</v>
      </c>
      <c r="AB32" s="819"/>
      <c r="AC32" s="819"/>
      <c r="AD32" s="819"/>
      <c r="AE32" s="820"/>
      <c r="AF32" s="821">
        <v>8</v>
      </c>
      <c r="AG32" s="822"/>
      <c r="AH32" s="822"/>
      <c r="AI32" s="822"/>
      <c r="AJ32" s="823"/>
      <c r="AK32" s="890">
        <v>25</v>
      </c>
      <c r="AL32" s="891"/>
      <c r="AM32" s="891"/>
      <c r="AN32" s="891"/>
      <c r="AO32" s="891"/>
      <c r="AP32" s="891"/>
      <c r="AQ32" s="891"/>
      <c r="AR32" s="891"/>
      <c r="AS32" s="891"/>
      <c r="AT32" s="891"/>
      <c r="AU32" s="891">
        <v>25</v>
      </c>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395</v>
      </c>
      <c r="C33" s="816"/>
      <c r="D33" s="816"/>
      <c r="E33" s="816"/>
      <c r="F33" s="816"/>
      <c r="G33" s="816"/>
      <c r="H33" s="816"/>
      <c r="I33" s="816"/>
      <c r="J33" s="816"/>
      <c r="K33" s="816"/>
      <c r="L33" s="816"/>
      <c r="M33" s="816"/>
      <c r="N33" s="816"/>
      <c r="O33" s="816"/>
      <c r="P33" s="817"/>
      <c r="Q33" s="818">
        <v>11491</v>
      </c>
      <c r="R33" s="819"/>
      <c r="S33" s="819"/>
      <c r="T33" s="819"/>
      <c r="U33" s="819"/>
      <c r="V33" s="819">
        <v>11677</v>
      </c>
      <c r="W33" s="819"/>
      <c r="X33" s="819"/>
      <c r="Y33" s="819"/>
      <c r="Z33" s="819"/>
      <c r="AA33" s="819">
        <v>186</v>
      </c>
      <c r="AB33" s="819"/>
      <c r="AC33" s="819"/>
      <c r="AD33" s="819"/>
      <c r="AE33" s="820"/>
      <c r="AF33" s="821">
        <v>-1307</v>
      </c>
      <c r="AG33" s="822"/>
      <c r="AH33" s="822"/>
      <c r="AI33" s="822"/>
      <c r="AJ33" s="823"/>
      <c r="AK33" s="890">
        <v>1365</v>
      </c>
      <c r="AL33" s="891"/>
      <c r="AM33" s="891"/>
      <c r="AN33" s="891"/>
      <c r="AO33" s="891"/>
      <c r="AP33" s="891">
        <v>7330</v>
      </c>
      <c r="AQ33" s="891"/>
      <c r="AR33" s="891"/>
      <c r="AS33" s="891"/>
      <c r="AT33" s="891"/>
      <c r="AU33" s="891">
        <v>4383</v>
      </c>
      <c r="AV33" s="891"/>
      <c r="AW33" s="891"/>
      <c r="AX33" s="891"/>
      <c r="AY33" s="891"/>
      <c r="AZ33" s="892">
        <v>12.3</v>
      </c>
      <c r="BA33" s="892"/>
      <c r="BB33" s="892"/>
      <c r="BC33" s="892"/>
      <c r="BD33" s="892"/>
      <c r="BE33" s="888" t="s">
        <v>396</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397</v>
      </c>
      <c r="C34" s="816"/>
      <c r="D34" s="816"/>
      <c r="E34" s="816"/>
      <c r="F34" s="816"/>
      <c r="G34" s="816"/>
      <c r="H34" s="816"/>
      <c r="I34" s="816"/>
      <c r="J34" s="816"/>
      <c r="K34" s="816"/>
      <c r="L34" s="816"/>
      <c r="M34" s="816"/>
      <c r="N34" s="816"/>
      <c r="O34" s="816"/>
      <c r="P34" s="817"/>
      <c r="Q34" s="818">
        <v>4425</v>
      </c>
      <c r="R34" s="819"/>
      <c r="S34" s="819"/>
      <c r="T34" s="819"/>
      <c r="U34" s="819"/>
      <c r="V34" s="819">
        <v>4388</v>
      </c>
      <c r="W34" s="819"/>
      <c r="X34" s="819"/>
      <c r="Y34" s="819"/>
      <c r="Z34" s="819"/>
      <c r="AA34" s="819">
        <v>36</v>
      </c>
      <c r="AB34" s="819"/>
      <c r="AC34" s="819"/>
      <c r="AD34" s="819"/>
      <c r="AE34" s="820"/>
      <c r="AF34" s="821">
        <v>3058</v>
      </c>
      <c r="AG34" s="822"/>
      <c r="AH34" s="822"/>
      <c r="AI34" s="822"/>
      <c r="AJ34" s="823"/>
      <c r="AK34" s="890">
        <v>16</v>
      </c>
      <c r="AL34" s="891"/>
      <c r="AM34" s="891"/>
      <c r="AN34" s="891"/>
      <c r="AO34" s="891"/>
      <c r="AP34" s="891">
        <v>12392</v>
      </c>
      <c r="AQ34" s="891"/>
      <c r="AR34" s="891"/>
      <c r="AS34" s="891"/>
      <c r="AT34" s="891"/>
      <c r="AU34" s="891">
        <v>37</v>
      </c>
      <c r="AV34" s="891"/>
      <c r="AW34" s="891"/>
      <c r="AX34" s="891"/>
      <c r="AY34" s="891"/>
      <c r="AZ34" s="892"/>
      <c r="BA34" s="892"/>
      <c r="BB34" s="892"/>
      <c r="BC34" s="892"/>
      <c r="BD34" s="892"/>
      <c r="BE34" s="888" t="s">
        <v>396</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398</v>
      </c>
      <c r="C35" s="816"/>
      <c r="D35" s="816"/>
      <c r="E35" s="816"/>
      <c r="F35" s="816"/>
      <c r="G35" s="816"/>
      <c r="H35" s="816"/>
      <c r="I35" s="816"/>
      <c r="J35" s="816"/>
      <c r="K35" s="816"/>
      <c r="L35" s="816"/>
      <c r="M35" s="816"/>
      <c r="N35" s="816"/>
      <c r="O35" s="816"/>
      <c r="P35" s="817"/>
      <c r="Q35" s="818">
        <v>4531</v>
      </c>
      <c r="R35" s="819"/>
      <c r="S35" s="819"/>
      <c r="T35" s="819"/>
      <c r="U35" s="819"/>
      <c r="V35" s="819">
        <v>3989</v>
      </c>
      <c r="W35" s="819"/>
      <c r="X35" s="819"/>
      <c r="Y35" s="819"/>
      <c r="Z35" s="819"/>
      <c r="AA35" s="819">
        <v>541</v>
      </c>
      <c r="AB35" s="819"/>
      <c r="AC35" s="819"/>
      <c r="AD35" s="819"/>
      <c r="AE35" s="820"/>
      <c r="AF35" s="821">
        <v>286</v>
      </c>
      <c r="AG35" s="822"/>
      <c r="AH35" s="822"/>
      <c r="AI35" s="822"/>
      <c r="AJ35" s="823"/>
      <c r="AK35" s="890">
        <v>1779</v>
      </c>
      <c r="AL35" s="891"/>
      <c r="AM35" s="891"/>
      <c r="AN35" s="891"/>
      <c r="AO35" s="891"/>
      <c r="AP35" s="891">
        <v>23588</v>
      </c>
      <c r="AQ35" s="891"/>
      <c r="AR35" s="891"/>
      <c r="AS35" s="891"/>
      <c r="AT35" s="891"/>
      <c r="AU35" s="891">
        <v>11581</v>
      </c>
      <c r="AV35" s="891"/>
      <c r="AW35" s="891"/>
      <c r="AX35" s="891"/>
      <c r="AY35" s="891"/>
      <c r="AZ35" s="892"/>
      <c r="BA35" s="892"/>
      <c r="BB35" s="892"/>
      <c r="BC35" s="892"/>
      <c r="BD35" s="892"/>
      <c r="BE35" s="888" t="s">
        <v>399</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377</v>
      </c>
      <c r="B63" s="850" t="s">
        <v>401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4025</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121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403</v>
      </c>
      <c r="B66" s="801"/>
      <c r="C66" s="801"/>
      <c r="D66" s="801"/>
      <c r="E66" s="801"/>
      <c r="F66" s="801"/>
      <c r="G66" s="801"/>
      <c r="H66" s="801"/>
      <c r="I66" s="801"/>
      <c r="J66" s="801"/>
      <c r="K66" s="801"/>
      <c r="L66" s="801"/>
      <c r="M66" s="801"/>
      <c r="N66" s="801"/>
      <c r="O66" s="801"/>
      <c r="P66" s="802"/>
      <c r="Q66" s="777" t="s">
        <v>404</v>
      </c>
      <c r="R66" s="778"/>
      <c r="S66" s="778"/>
      <c r="T66" s="778"/>
      <c r="U66" s="779"/>
      <c r="V66" s="777" t="s">
        <v>405</v>
      </c>
      <c r="W66" s="778"/>
      <c r="X66" s="778"/>
      <c r="Y66" s="778"/>
      <c r="Z66" s="779"/>
      <c r="AA66" s="777" t="s">
        <v>406</v>
      </c>
      <c r="AB66" s="778"/>
      <c r="AC66" s="778"/>
      <c r="AD66" s="778"/>
      <c r="AE66" s="779"/>
      <c r="AF66" s="912" t="s">
        <v>407</v>
      </c>
      <c r="AG66" s="873"/>
      <c r="AH66" s="873"/>
      <c r="AI66" s="873"/>
      <c r="AJ66" s="913"/>
      <c r="AK66" s="777" t="s">
        <v>386</v>
      </c>
      <c r="AL66" s="801"/>
      <c r="AM66" s="801"/>
      <c r="AN66" s="801"/>
      <c r="AO66" s="802"/>
      <c r="AP66" s="777" t="s">
        <v>387</v>
      </c>
      <c r="AQ66" s="778"/>
      <c r="AR66" s="778"/>
      <c r="AS66" s="778"/>
      <c r="AT66" s="779"/>
      <c r="AU66" s="777" t="s">
        <v>408</v>
      </c>
      <c r="AV66" s="778"/>
      <c r="AW66" s="778"/>
      <c r="AX66" s="778"/>
      <c r="AY66" s="779"/>
      <c r="AZ66" s="777" t="s">
        <v>364</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571</v>
      </c>
      <c r="C68" s="930"/>
      <c r="D68" s="930"/>
      <c r="E68" s="930"/>
      <c r="F68" s="930"/>
      <c r="G68" s="930"/>
      <c r="H68" s="930"/>
      <c r="I68" s="930"/>
      <c r="J68" s="930"/>
      <c r="K68" s="930"/>
      <c r="L68" s="930"/>
      <c r="M68" s="930"/>
      <c r="N68" s="930"/>
      <c r="O68" s="930"/>
      <c r="P68" s="931"/>
      <c r="Q68" s="932">
        <v>289</v>
      </c>
      <c r="R68" s="926"/>
      <c r="S68" s="926"/>
      <c r="T68" s="926"/>
      <c r="U68" s="926"/>
      <c r="V68" s="926">
        <v>267</v>
      </c>
      <c r="W68" s="926"/>
      <c r="X68" s="926"/>
      <c r="Y68" s="926"/>
      <c r="Z68" s="926"/>
      <c r="AA68" s="926">
        <v>22</v>
      </c>
      <c r="AB68" s="926"/>
      <c r="AC68" s="926"/>
      <c r="AD68" s="926"/>
      <c r="AE68" s="926"/>
      <c r="AF68" s="926">
        <v>22</v>
      </c>
      <c r="AG68" s="926"/>
      <c r="AH68" s="926"/>
      <c r="AI68" s="926"/>
      <c r="AJ68" s="926"/>
      <c r="AK68" s="926">
        <v>4</v>
      </c>
      <c r="AL68" s="926"/>
      <c r="AM68" s="926"/>
      <c r="AN68" s="926"/>
      <c r="AO68" s="926"/>
      <c r="AP68" s="926">
        <v>166</v>
      </c>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c r="C69" s="934"/>
      <c r="D69" s="934"/>
      <c r="E69" s="934"/>
      <c r="F69" s="934"/>
      <c r="G69" s="934"/>
      <c r="H69" s="934"/>
      <c r="I69" s="934"/>
      <c r="J69" s="934"/>
      <c r="K69" s="934"/>
      <c r="L69" s="934"/>
      <c r="M69" s="934"/>
      <c r="N69" s="934"/>
      <c r="O69" s="934"/>
      <c r="P69" s="935"/>
      <c r="Q69" s="936"/>
      <c r="R69" s="891"/>
      <c r="S69" s="891"/>
      <c r="T69" s="891"/>
      <c r="U69" s="891"/>
      <c r="V69" s="891"/>
      <c r="W69" s="891"/>
      <c r="X69" s="891"/>
      <c r="Y69" s="891"/>
      <c r="Z69" s="891"/>
      <c r="AA69" s="891"/>
      <c r="AB69" s="891"/>
      <c r="AC69" s="891"/>
      <c r="AD69" s="891"/>
      <c r="AE69" s="891"/>
      <c r="AF69" s="891"/>
      <c r="AG69" s="891"/>
      <c r="AH69" s="891"/>
      <c r="AI69" s="891"/>
      <c r="AJ69" s="891"/>
      <c r="AK69" s="891"/>
      <c r="AL69" s="891"/>
      <c r="AM69" s="891"/>
      <c r="AN69" s="891"/>
      <c r="AO69" s="891"/>
      <c r="AP69" s="891"/>
      <c r="AQ69" s="891"/>
      <c r="AR69" s="891"/>
      <c r="AS69" s="891"/>
      <c r="AT69" s="891"/>
      <c r="AU69" s="891"/>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c r="C70" s="934"/>
      <c r="D70" s="934"/>
      <c r="E70" s="934"/>
      <c r="F70" s="934"/>
      <c r="G70" s="934"/>
      <c r="H70" s="934"/>
      <c r="I70" s="934"/>
      <c r="J70" s="934"/>
      <c r="K70" s="934"/>
      <c r="L70" s="934"/>
      <c r="M70" s="934"/>
      <c r="N70" s="934"/>
      <c r="O70" s="934"/>
      <c r="P70" s="935"/>
      <c r="Q70" s="936"/>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c r="C71" s="934"/>
      <c r="D71" s="934"/>
      <c r="E71" s="934"/>
      <c r="F71" s="934"/>
      <c r="G71" s="934"/>
      <c r="H71" s="934"/>
      <c r="I71" s="934"/>
      <c r="J71" s="934"/>
      <c r="K71" s="934"/>
      <c r="L71" s="934"/>
      <c r="M71" s="934"/>
      <c r="N71" s="934"/>
      <c r="O71" s="934"/>
      <c r="P71" s="935"/>
      <c r="Q71" s="936"/>
      <c r="R71" s="891"/>
      <c r="S71" s="891"/>
      <c r="T71" s="891"/>
      <c r="U71" s="891"/>
      <c r="V71" s="891"/>
      <c r="W71" s="891"/>
      <c r="X71" s="891"/>
      <c r="Y71" s="891"/>
      <c r="Z71" s="891"/>
      <c r="AA71" s="891"/>
      <c r="AB71" s="891"/>
      <c r="AC71" s="891"/>
      <c r="AD71" s="891"/>
      <c r="AE71" s="891"/>
      <c r="AF71" s="891"/>
      <c r="AG71" s="891"/>
      <c r="AH71" s="891"/>
      <c r="AI71" s="891"/>
      <c r="AJ71" s="891"/>
      <c r="AK71" s="891"/>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377</v>
      </c>
      <c r="B88" s="850" t="s">
        <v>409</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850" t="s">
        <v>410</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418</v>
      </c>
      <c r="AB109" s="955"/>
      <c r="AC109" s="955"/>
      <c r="AD109" s="955"/>
      <c r="AE109" s="956"/>
      <c r="AF109" s="954" t="s">
        <v>295</v>
      </c>
      <c r="AG109" s="955"/>
      <c r="AH109" s="955"/>
      <c r="AI109" s="955"/>
      <c r="AJ109" s="956"/>
      <c r="AK109" s="954" t="s">
        <v>294</v>
      </c>
      <c r="AL109" s="955"/>
      <c r="AM109" s="955"/>
      <c r="AN109" s="955"/>
      <c r="AO109" s="956"/>
      <c r="AP109" s="954" t="s">
        <v>419</v>
      </c>
      <c r="AQ109" s="955"/>
      <c r="AR109" s="955"/>
      <c r="AS109" s="955"/>
      <c r="AT109" s="957"/>
      <c r="AU109" s="974" t="s">
        <v>417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418</v>
      </c>
      <c r="BR109" s="955"/>
      <c r="BS109" s="955"/>
      <c r="BT109" s="955"/>
      <c r="BU109" s="956"/>
      <c r="BV109" s="954" t="s">
        <v>295</v>
      </c>
      <c r="BW109" s="955"/>
      <c r="BX109" s="955"/>
      <c r="BY109" s="955"/>
      <c r="BZ109" s="956"/>
      <c r="CA109" s="954" t="s">
        <v>294</v>
      </c>
      <c r="CB109" s="955"/>
      <c r="CC109" s="955"/>
      <c r="CD109" s="955"/>
      <c r="CE109" s="956"/>
      <c r="CF109" s="975" t="s">
        <v>419</v>
      </c>
      <c r="CG109" s="975"/>
      <c r="CH109" s="975"/>
      <c r="CI109" s="975"/>
      <c r="CJ109" s="975"/>
      <c r="CK109" s="954" t="s">
        <v>420</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418</v>
      </c>
      <c r="DH109" s="955"/>
      <c r="DI109" s="955"/>
      <c r="DJ109" s="955"/>
      <c r="DK109" s="956"/>
      <c r="DL109" s="954" t="s">
        <v>295</v>
      </c>
      <c r="DM109" s="955"/>
      <c r="DN109" s="955"/>
      <c r="DO109" s="955"/>
      <c r="DP109" s="956"/>
      <c r="DQ109" s="954" t="s">
        <v>294</v>
      </c>
      <c r="DR109" s="955"/>
      <c r="DS109" s="955"/>
      <c r="DT109" s="955"/>
      <c r="DU109" s="956"/>
      <c r="DV109" s="954" t="s">
        <v>419</v>
      </c>
      <c r="DW109" s="955"/>
      <c r="DX109" s="955"/>
      <c r="DY109" s="955"/>
      <c r="DZ109" s="957"/>
    </row>
    <row r="110" spans="1:131" s="226" customFormat="1" ht="26.25" customHeight="1" x14ac:dyDescent="0.15">
      <c r="A110" s="958" t="s">
        <v>421</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6820090</v>
      </c>
      <c r="AB110" s="962"/>
      <c r="AC110" s="962"/>
      <c r="AD110" s="962"/>
      <c r="AE110" s="963"/>
      <c r="AF110" s="964">
        <v>6660021</v>
      </c>
      <c r="AG110" s="962"/>
      <c r="AH110" s="962"/>
      <c r="AI110" s="962"/>
      <c r="AJ110" s="963"/>
      <c r="AK110" s="964">
        <v>6590250</v>
      </c>
      <c r="AL110" s="962"/>
      <c r="AM110" s="962"/>
      <c r="AN110" s="962"/>
      <c r="AO110" s="963"/>
      <c r="AP110" s="965">
        <v>17</v>
      </c>
      <c r="AQ110" s="966"/>
      <c r="AR110" s="966"/>
      <c r="AS110" s="966"/>
      <c r="AT110" s="967"/>
      <c r="AU110" s="968" t="s">
        <v>65</v>
      </c>
      <c r="AV110" s="969"/>
      <c r="AW110" s="969"/>
      <c r="AX110" s="969"/>
      <c r="AY110" s="969"/>
      <c r="AZ110" s="1010" t="s">
        <v>422</v>
      </c>
      <c r="BA110" s="959"/>
      <c r="BB110" s="959"/>
      <c r="BC110" s="959"/>
      <c r="BD110" s="959"/>
      <c r="BE110" s="959"/>
      <c r="BF110" s="959"/>
      <c r="BG110" s="959"/>
      <c r="BH110" s="959"/>
      <c r="BI110" s="959"/>
      <c r="BJ110" s="959"/>
      <c r="BK110" s="959"/>
      <c r="BL110" s="959"/>
      <c r="BM110" s="959"/>
      <c r="BN110" s="959"/>
      <c r="BO110" s="959"/>
      <c r="BP110" s="960"/>
      <c r="BQ110" s="996">
        <v>74757567</v>
      </c>
      <c r="BR110" s="997"/>
      <c r="BS110" s="997"/>
      <c r="BT110" s="997"/>
      <c r="BU110" s="997"/>
      <c r="BV110" s="997">
        <v>73127718</v>
      </c>
      <c r="BW110" s="997"/>
      <c r="BX110" s="997"/>
      <c r="BY110" s="997"/>
      <c r="BZ110" s="997"/>
      <c r="CA110" s="997">
        <v>73016130</v>
      </c>
      <c r="CB110" s="997"/>
      <c r="CC110" s="997"/>
      <c r="CD110" s="997"/>
      <c r="CE110" s="997"/>
      <c r="CF110" s="1011">
        <v>188.3</v>
      </c>
      <c r="CG110" s="1012"/>
      <c r="CH110" s="1012"/>
      <c r="CI110" s="1012"/>
      <c r="CJ110" s="1012"/>
      <c r="CK110" s="1013" t="s">
        <v>423</v>
      </c>
      <c r="CL110" s="1014"/>
      <c r="CM110" s="993" t="s">
        <v>424</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425</v>
      </c>
      <c r="DH110" s="997"/>
      <c r="DI110" s="997"/>
      <c r="DJ110" s="997"/>
      <c r="DK110" s="997"/>
      <c r="DL110" s="997" t="s">
        <v>425</v>
      </c>
      <c r="DM110" s="997"/>
      <c r="DN110" s="997"/>
      <c r="DO110" s="997"/>
      <c r="DP110" s="997"/>
      <c r="DQ110" s="997" t="s">
        <v>121</v>
      </c>
      <c r="DR110" s="997"/>
      <c r="DS110" s="997"/>
      <c r="DT110" s="997"/>
      <c r="DU110" s="997"/>
      <c r="DV110" s="998" t="s">
        <v>425</v>
      </c>
      <c r="DW110" s="998"/>
      <c r="DX110" s="998"/>
      <c r="DY110" s="998"/>
      <c r="DZ110" s="999"/>
    </row>
    <row r="111" spans="1:131" s="226" customFormat="1" ht="26.25" customHeight="1" x14ac:dyDescent="0.15">
      <c r="A111" s="1000" t="s">
        <v>426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425</v>
      </c>
      <c r="AB111" s="1004"/>
      <c r="AC111" s="1004"/>
      <c r="AD111" s="1004"/>
      <c r="AE111" s="1005"/>
      <c r="AF111" s="1006" t="s">
        <v>121</v>
      </c>
      <c r="AG111" s="1004"/>
      <c r="AH111" s="1004"/>
      <c r="AI111" s="1004"/>
      <c r="AJ111" s="1005"/>
      <c r="AK111" s="1006" t="s">
        <v>121</v>
      </c>
      <c r="AL111" s="1004"/>
      <c r="AM111" s="1004"/>
      <c r="AN111" s="1004"/>
      <c r="AO111" s="1005"/>
      <c r="AP111" s="1007" t="s">
        <v>121</v>
      </c>
      <c r="AQ111" s="1008"/>
      <c r="AR111" s="1008"/>
      <c r="AS111" s="1008"/>
      <c r="AT111" s="1009"/>
      <c r="AU111" s="970"/>
      <c r="AV111" s="971"/>
      <c r="AW111" s="971"/>
      <c r="AX111" s="971"/>
      <c r="AY111" s="971"/>
      <c r="AZ111" s="1019" t="s">
        <v>427</v>
      </c>
      <c r="BA111" s="1020"/>
      <c r="BB111" s="1020"/>
      <c r="BC111" s="1020"/>
      <c r="BD111" s="1020"/>
      <c r="BE111" s="1020"/>
      <c r="BF111" s="1020"/>
      <c r="BG111" s="1020"/>
      <c r="BH111" s="1020"/>
      <c r="BI111" s="1020"/>
      <c r="BJ111" s="1020"/>
      <c r="BK111" s="1020"/>
      <c r="BL111" s="1020"/>
      <c r="BM111" s="1020"/>
      <c r="BN111" s="1020"/>
      <c r="BO111" s="1020"/>
      <c r="BP111" s="1021"/>
      <c r="BQ111" s="989">
        <v>6577759</v>
      </c>
      <c r="BR111" s="990"/>
      <c r="BS111" s="990"/>
      <c r="BT111" s="990"/>
      <c r="BU111" s="990"/>
      <c r="BV111" s="990">
        <v>4699608</v>
      </c>
      <c r="BW111" s="990"/>
      <c r="BX111" s="990"/>
      <c r="BY111" s="990"/>
      <c r="BZ111" s="990"/>
      <c r="CA111" s="990">
        <v>3577943</v>
      </c>
      <c r="CB111" s="990"/>
      <c r="CC111" s="990"/>
      <c r="CD111" s="990"/>
      <c r="CE111" s="990"/>
      <c r="CF111" s="984">
        <v>9.1999999999999993</v>
      </c>
      <c r="CG111" s="985"/>
      <c r="CH111" s="985"/>
      <c r="CI111" s="985"/>
      <c r="CJ111" s="985"/>
      <c r="CK111" s="1015"/>
      <c r="CL111" s="1016"/>
      <c r="CM111" s="986" t="s">
        <v>428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425</v>
      </c>
      <c r="DH111" s="990"/>
      <c r="DI111" s="990"/>
      <c r="DJ111" s="990"/>
      <c r="DK111" s="990"/>
      <c r="DL111" s="990" t="s">
        <v>425</v>
      </c>
      <c r="DM111" s="990"/>
      <c r="DN111" s="990"/>
      <c r="DO111" s="990"/>
      <c r="DP111" s="990"/>
      <c r="DQ111" s="990" t="s">
        <v>121</v>
      </c>
      <c r="DR111" s="990"/>
      <c r="DS111" s="990"/>
      <c r="DT111" s="990"/>
      <c r="DU111" s="990"/>
      <c r="DV111" s="991" t="s">
        <v>425</v>
      </c>
      <c r="DW111" s="991"/>
      <c r="DX111" s="991"/>
      <c r="DY111" s="991"/>
      <c r="DZ111" s="992"/>
    </row>
    <row r="112" spans="1:131" s="226" customFormat="1" ht="26.25" customHeight="1" x14ac:dyDescent="0.15">
      <c r="A112" s="1022" t="s">
        <v>429</v>
      </c>
      <c r="B112" s="1023"/>
      <c r="C112" s="1020" t="s">
        <v>430</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v>6667</v>
      </c>
      <c r="AB112" s="1029"/>
      <c r="AC112" s="1029"/>
      <c r="AD112" s="1029"/>
      <c r="AE112" s="1030"/>
      <c r="AF112" s="1031" t="s">
        <v>431</v>
      </c>
      <c r="AG112" s="1029"/>
      <c r="AH112" s="1029"/>
      <c r="AI112" s="1029"/>
      <c r="AJ112" s="1030"/>
      <c r="AK112" s="1031" t="s">
        <v>432</v>
      </c>
      <c r="AL112" s="1029"/>
      <c r="AM112" s="1029"/>
      <c r="AN112" s="1029"/>
      <c r="AO112" s="1030"/>
      <c r="AP112" s="1032" t="s">
        <v>121</v>
      </c>
      <c r="AQ112" s="1033"/>
      <c r="AR112" s="1033"/>
      <c r="AS112" s="1033"/>
      <c r="AT112" s="1034"/>
      <c r="AU112" s="970"/>
      <c r="AV112" s="971"/>
      <c r="AW112" s="971"/>
      <c r="AX112" s="971"/>
      <c r="AY112" s="971"/>
      <c r="AZ112" s="1019" t="s">
        <v>433</v>
      </c>
      <c r="BA112" s="1020"/>
      <c r="BB112" s="1020"/>
      <c r="BC112" s="1020"/>
      <c r="BD112" s="1020"/>
      <c r="BE112" s="1020"/>
      <c r="BF112" s="1020"/>
      <c r="BG112" s="1020"/>
      <c r="BH112" s="1020"/>
      <c r="BI112" s="1020"/>
      <c r="BJ112" s="1020"/>
      <c r="BK112" s="1020"/>
      <c r="BL112" s="1020"/>
      <c r="BM112" s="1020"/>
      <c r="BN112" s="1020"/>
      <c r="BO112" s="1020"/>
      <c r="BP112" s="1021"/>
      <c r="BQ112" s="989">
        <v>17682344</v>
      </c>
      <c r="BR112" s="990"/>
      <c r="BS112" s="990"/>
      <c r="BT112" s="990"/>
      <c r="BU112" s="990"/>
      <c r="BV112" s="990">
        <v>16335834</v>
      </c>
      <c r="BW112" s="990"/>
      <c r="BX112" s="990"/>
      <c r="BY112" s="990"/>
      <c r="BZ112" s="990"/>
      <c r="CA112" s="990">
        <v>16003009</v>
      </c>
      <c r="CB112" s="990"/>
      <c r="CC112" s="990"/>
      <c r="CD112" s="990"/>
      <c r="CE112" s="990"/>
      <c r="CF112" s="984">
        <v>41.3</v>
      </c>
      <c r="CG112" s="985"/>
      <c r="CH112" s="985"/>
      <c r="CI112" s="985"/>
      <c r="CJ112" s="985"/>
      <c r="CK112" s="1015"/>
      <c r="CL112" s="1016"/>
      <c r="CM112" s="986" t="s">
        <v>434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121</v>
      </c>
      <c r="DH112" s="990"/>
      <c r="DI112" s="990"/>
      <c r="DJ112" s="990"/>
      <c r="DK112" s="990"/>
      <c r="DL112" s="990" t="s">
        <v>425</v>
      </c>
      <c r="DM112" s="990"/>
      <c r="DN112" s="990"/>
      <c r="DO112" s="990"/>
      <c r="DP112" s="990"/>
      <c r="DQ112" s="990" t="s">
        <v>425</v>
      </c>
      <c r="DR112" s="990"/>
      <c r="DS112" s="990"/>
      <c r="DT112" s="990"/>
      <c r="DU112" s="990"/>
      <c r="DV112" s="991" t="s">
        <v>431</v>
      </c>
      <c r="DW112" s="991"/>
      <c r="DX112" s="991"/>
      <c r="DY112" s="991"/>
      <c r="DZ112" s="992"/>
    </row>
    <row r="113" spans="1:130" s="226" customFormat="1" ht="26.25" customHeight="1" x14ac:dyDescent="0.15">
      <c r="A113" s="1024"/>
      <c r="B113" s="1025"/>
      <c r="C113" s="1020" t="s">
        <v>435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1862339</v>
      </c>
      <c r="AB113" s="1004"/>
      <c r="AC113" s="1004"/>
      <c r="AD113" s="1004"/>
      <c r="AE113" s="1005"/>
      <c r="AF113" s="1006">
        <v>1727618</v>
      </c>
      <c r="AG113" s="1004"/>
      <c r="AH113" s="1004"/>
      <c r="AI113" s="1004"/>
      <c r="AJ113" s="1005"/>
      <c r="AK113" s="1006">
        <v>1591014</v>
      </c>
      <c r="AL113" s="1004"/>
      <c r="AM113" s="1004"/>
      <c r="AN113" s="1004"/>
      <c r="AO113" s="1005"/>
      <c r="AP113" s="1007">
        <v>4.0999999999999996</v>
      </c>
      <c r="AQ113" s="1008"/>
      <c r="AR113" s="1008"/>
      <c r="AS113" s="1008"/>
      <c r="AT113" s="1009"/>
      <c r="AU113" s="970"/>
      <c r="AV113" s="971"/>
      <c r="AW113" s="971"/>
      <c r="AX113" s="971"/>
      <c r="AY113" s="971"/>
      <c r="AZ113" s="1019" t="s">
        <v>436</v>
      </c>
      <c r="BA113" s="1020"/>
      <c r="BB113" s="1020"/>
      <c r="BC113" s="1020"/>
      <c r="BD113" s="1020"/>
      <c r="BE113" s="1020"/>
      <c r="BF113" s="1020"/>
      <c r="BG113" s="1020"/>
      <c r="BH113" s="1020"/>
      <c r="BI113" s="1020"/>
      <c r="BJ113" s="1020"/>
      <c r="BK113" s="1020"/>
      <c r="BL113" s="1020"/>
      <c r="BM113" s="1020"/>
      <c r="BN113" s="1020"/>
      <c r="BO113" s="1020"/>
      <c r="BP113" s="1021"/>
      <c r="BQ113" s="989">
        <v>20011</v>
      </c>
      <c r="BR113" s="990"/>
      <c r="BS113" s="990"/>
      <c r="BT113" s="990"/>
      <c r="BU113" s="990"/>
      <c r="BV113" s="990">
        <v>52594</v>
      </c>
      <c r="BW113" s="990"/>
      <c r="BX113" s="990"/>
      <c r="BY113" s="990"/>
      <c r="BZ113" s="990"/>
      <c r="CA113" s="990">
        <v>48515</v>
      </c>
      <c r="CB113" s="990"/>
      <c r="CC113" s="990"/>
      <c r="CD113" s="990"/>
      <c r="CE113" s="990"/>
      <c r="CF113" s="984">
        <v>0.1</v>
      </c>
      <c r="CG113" s="985"/>
      <c r="CH113" s="985"/>
      <c r="CI113" s="985"/>
      <c r="CJ113" s="985"/>
      <c r="CK113" s="1015"/>
      <c r="CL113" s="1016"/>
      <c r="CM113" s="986" t="s">
        <v>437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425</v>
      </c>
      <c r="DH113" s="1029"/>
      <c r="DI113" s="1029"/>
      <c r="DJ113" s="1029"/>
      <c r="DK113" s="1030"/>
      <c r="DL113" s="1031" t="s">
        <v>121</v>
      </c>
      <c r="DM113" s="1029"/>
      <c r="DN113" s="1029"/>
      <c r="DO113" s="1029"/>
      <c r="DP113" s="1030"/>
      <c r="DQ113" s="1031" t="s">
        <v>425</v>
      </c>
      <c r="DR113" s="1029"/>
      <c r="DS113" s="1029"/>
      <c r="DT113" s="1029"/>
      <c r="DU113" s="1030"/>
      <c r="DV113" s="1032" t="s">
        <v>431</v>
      </c>
      <c r="DW113" s="1033"/>
      <c r="DX113" s="1033"/>
      <c r="DY113" s="1033"/>
      <c r="DZ113" s="1034"/>
    </row>
    <row r="114" spans="1:130" s="226" customFormat="1" ht="26.25" customHeight="1" x14ac:dyDescent="0.15">
      <c r="A114" s="1024"/>
      <c r="B114" s="1025"/>
      <c r="C114" s="1020" t="s">
        <v>438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3441</v>
      </c>
      <c r="AB114" s="1029"/>
      <c r="AC114" s="1029"/>
      <c r="AD114" s="1029"/>
      <c r="AE114" s="1030"/>
      <c r="AF114" s="1031">
        <v>3413</v>
      </c>
      <c r="AG114" s="1029"/>
      <c r="AH114" s="1029"/>
      <c r="AI114" s="1029"/>
      <c r="AJ114" s="1030"/>
      <c r="AK114" s="1031">
        <v>12776</v>
      </c>
      <c r="AL114" s="1029"/>
      <c r="AM114" s="1029"/>
      <c r="AN114" s="1029"/>
      <c r="AO114" s="1030"/>
      <c r="AP114" s="1032">
        <v>0</v>
      </c>
      <c r="AQ114" s="1033"/>
      <c r="AR114" s="1033"/>
      <c r="AS114" s="1033"/>
      <c r="AT114" s="1034"/>
      <c r="AU114" s="970"/>
      <c r="AV114" s="971"/>
      <c r="AW114" s="971"/>
      <c r="AX114" s="971"/>
      <c r="AY114" s="971"/>
      <c r="AZ114" s="1019" t="s">
        <v>439</v>
      </c>
      <c r="BA114" s="1020"/>
      <c r="BB114" s="1020"/>
      <c r="BC114" s="1020"/>
      <c r="BD114" s="1020"/>
      <c r="BE114" s="1020"/>
      <c r="BF114" s="1020"/>
      <c r="BG114" s="1020"/>
      <c r="BH114" s="1020"/>
      <c r="BI114" s="1020"/>
      <c r="BJ114" s="1020"/>
      <c r="BK114" s="1020"/>
      <c r="BL114" s="1020"/>
      <c r="BM114" s="1020"/>
      <c r="BN114" s="1020"/>
      <c r="BO114" s="1020"/>
      <c r="BP114" s="1021"/>
      <c r="BQ114" s="989">
        <v>8979812</v>
      </c>
      <c r="BR114" s="990"/>
      <c r="BS114" s="990"/>
      <c r="BT114" s="990"/>
      <c r="BU114" s="990"/>
      <c r="BV114" s="990">
        <v>8073922</v>
      </c>
      <c r="BW114" s="990"/>
      <c r="BX114" s="990"/>
      <c r="BY114" s="990"/>
      <c r="BZ114" s="990"/>
      <c r="CA114" s="990">
        <v>6885394</v>
      </c>
      <c r="CB114" s="990"/>
      <c r="CC114" s="990"/>
      <c r="CD114" s="990"/>
      <c r="CE114" s="990"/>
      <c r="CF114" s="984">
        <v>17.8</v>
      </c>
      <c r="CG114" s="985"/>
      <c r="CH114" s="985"/>
      <c r="CI114" s="985"/>
      <c r="CJ114" s="985"/>
      <c r="CK114" s="1015"/>
      <c r="CL114" s="1016"/>
      <c r="CM114" s="986" t="s">
        <v>440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121</v>
      </c>
      <c r="DH114" s="1029"/>
      <c r="DI114" s="1029"/>
      <c r="DJ114" s="1029"/>
      <c r="DK114" s="1030"/>
      <c r="DL114" s="1031" t="s">
        <v>425</v>
      </c>
      <c r="DM114" s="1029"/>
      <c r="DN114" s="1029"/>
      <c r="DO114" s="1029"/>
      <c r="DP114" s="1030"/>
      <c r="DQ114" s="1031" t="s">
        <v>425</v>
      </c>
      <c r="DR114" s="1029"/>
      <c r="DS114" s="1029"/>
      <c r="DT114" s="1029"/>
      <c r="DU114" s="1030"/>
      <c r="DV114" s="1032" t="s">
        <v>431</v>
      </c>
      <c r="DW114" s="1033"/>
      <c r="DX114" s="1033"/>
      <c r="DY114" s="1033"/>
      <c r="DZ114" s="1034"/>
    </row>
    <row r="115" spans="1:130" s="226" customFormat="1" ht="26.25" customHeight="1" x14ac:dyDescent="0.15">
      <c r="A115" s="1024"/>
      <c r="B115" s="1025"/>
      <c r="C115" s="1020" t="s">
        <v>441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592736</v>
      </c>
      <c r="AB115" s="1004"/>
      <c r="AC115" s="1004"/>
      <c r="AD115" s="1004"/>
      <c r="AE115" s="1005"/>
      <c r="AF115" s="1006">
        <v>436229</v>
      </c>
      <c r="AG115" s="1004"/>
      <c r="AH115" s="1004"/>
      <c r="AI115" s="1004"/>
      <c r="AJ115" s="1005"/>
      <c r="AK115" s="1006">
        <v>436330</v>
      </c>
      <c r="AL115" s="1004"/>
      <c r="AM115" s="1004"/>
      <c r="AN115" s="1004"/>
      <c r="AO115" s="1005"/>
      <c r="AP115" s="1007">
        <v>1.1000000000000001</v>
      </c>
      <c r="AQ115" s="1008"/>
      <c r="AR115" s="1008"/>
      <c r="AS115" s="1008"/>
      <c r="AT115" s="1009"/>
      <c r="AU115" s="970"/>
      <c r="AV115" s="971"/>
      <c r="AW115" s="971"/>
      <c r="AX115" s="971"/>
      <c r="AY115" s="971"/>
      <c r="AZ115" s="1019" t="s">
        <v>442</v>
      </c>
      <c r="BA115" s="1020"/>
      <c r="BB115" s="1020"/>
      <c r="BC115" s="1020"/>
      <c r="BD115" s="1020"/>
      <c r="BE115" s="1020"/>
      <c r="BF115" s="1020"/>
      <c r="BG115" s="1020"/>
      <c r="BH115" s="1020"/>
      <c r="BI115" s="1020"/>
      <c r="BJ115" s="1020"/>
      <c r="BK115" s="1020"/>
      <c r="BL115" s="1020"/>
      <c r="BM115" s="1020"/>
      <c r="BN115" s="1020"/>
      <c r="BO115" s="1020"/>
      <c r="BP115" s="1021"/>
      <c r="BQ115" s="989">
        <v>2615072</v>
      </c>
      <c r="BR115" s="990"/>
      <c r="BS115" s="990"/>
      <c r="BT115" s="990"/>
      <c r="BU115" s="990"/>
      <c r="BV115" s="990">
        <v>2206985</v>
      </c>
      <c r="BW115" s="990"/>
      <c r="BX115" s="990"/>
      <c r="BY115" s="990"/>
      <c r="BZ115" s="990"/>
      <c r="CA115" s="990">
        <v>2159120</v>
      </c>
      <c r="CB115" s="990"/>
      <c r="CC115" s="990"/>
      <c r="CD115" s="990"/>
      <c r="CE115" s="990"/>
      <c r="CF115" s="984">
        <v>5.6</v>
      </c>
      <c r="CG115" s="985"/>
      <c r="CH115" s="985"/>
      <c r="CI115" s="985"/>
      <c r="CJ115" s="985"/>
      <c r="CK115" s="1015"/>
      <c r="CL115" s="1016"/>
      <c r="CM115" s="1019" t="s">
        <v>443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2825167</v>
      </c>
      <c r="DH115" s="1029"/>
      <c r="DI115" s="1029"/>
      <c r="DJ115" s="1029"/>
      <c r="DK115" s="1030"/>
      <c r="DL115" s="1031">
        <v>1313454</v>
      </c>
      <c r="DM115" s="1029"/>
      <c r="DN115" s="1029"/>
      <c r="DO115" s="1029"/>
      <c r="DP115" s="1030"/>
      <c r="DQ115" s="1031">
        <v>44459</v>
      </c>
      <c r="DR115" s="1029"/>
      <c r="DS115" s="1029"/>
      <c r="DT115" s="1029"/>
      <c r="DU115" s="1030"/>
      <c r="DV115" s="1032">
        <v>0.1</v>
      </c>
      <c r="DW115" s="1033"/>
      <c r="DX115" s="1033"/>
      <c r="DY115" s="1033"/>
      <c r="DZ115" s="1034"/>
    </row>
    <row r="116" spans="1:130" s="226" customFormat="1" ht="26.25" customHeight="1" x14ac:dyDescent="0.15">
      <c r="A116" s="1026"/>
      <c r="B116" s="1027"/>
      <c r="C116" s="1035" t="s">
        <v>444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372</v>
      </c>
      <c r="AB116" s="1029"/>
      <c r="AC116" s="1029"/>
      <c r="AD116" s="1029"/>
      <c r="AE116" s="1030"/>
      <c r="AF116" s="1031">
        <v>266</v>
      </c>
      <c r="AG116" s="1029"/>
      <c r="AH116" s="1029"/>
      <c r="AI116" s="1029"/>
      <c r="AJ116" s="1030"/>
      <c r="AK116" s="1031">
        <v>1632</v>
      </c>
      <c r="AL116" s="1029"/>
      <c r="AM116" s="1029"/>
      <c r="AN116" s="1029"/>
      <c r="AO116" s="1030"/>
      <c r="AP116" s="1032">
        <v>0</v>
      </c>
      <c r="AQ116" s="1033"/>
      <c r="AR116" s="1033"/>
      <c r="AS116" s="1033"/>
      <c r="AT116" s="1034"/>
      <c r="AU116" s="970"/>
      <c r="AV116" s="971"/>
      <c r="AW116" s="971"/>
      <c r="AX116" s="971"/>
      <c r="AY116" s="971"/>
      <c r="AZ116" s="1037" t="s">
        <v>445</v>
      </c>
      <c r="BA116" s="1038"/>
      <c r="BB116" s="1038"/>
      <c r="BC116" s="1038"/>
      <c r="BD116" s="1038"/>
      <c r="BE116" s="1038"/>
      <c r="BF116" s="1038"/>
      <c r="BG116" s="1038"/>
      <c r="BH116" s="1038"/>
      <c r="BI116" s="1038"/>
      <c r="BJ116" s="1038"/>
      <c r="BK116" s="1038"/>
      <c r="BL116" s="1038"/>
      <c r="BM116" s="1038"/>
      <c r="BN116" s="1038"/>
      <c r="BO116" s="1038"/>
      <c r="BP116" s="1039"/>
      <c r="BQ116" s="989" t="s">
        <v>121</v>
      </c>
      <c r="BR116" s="990"/>
      <c r="BS116" s="990"/>
      <c r="BT116" s="990"/>
      <c r="BU116" s="990"/>
      <c r="BV116" s="990" t="s">
        <v>425</v>
      </c>
      <c r="BW116" s="990"/>
      <c r="BX116" s="990"/>
      <c r="BY116" s="990"/>
      <c r="BZ116" s="990"/>
      <c r="CA116" s="990" t="s">
        <v>425</v>
      </c>
      <c r="CB116" s="990"/>
      <c r="CC116" s="990"/>
      <c r="CD116" s="990"/>
      <c r="CE116" s="990"/>
      <c r="CF116" s="984" t="s">
        <v>121</v>
      </c>
      <c r="CG116" s="985"/>
      <c r="CH116" s="985"/>
      <c r="CI116" s="985"/>
      <c r="CJ116" s="985"/>
      <c r="CK116" s="1015"/>
      <c r="CL116" s="1016"/>
      <c r="CM116" s="986" t="s">
        <v>446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376376</v>
      </c>
      <c r="DH116" s="1029"/>
      <c r="DI116" s="1029"/>
      <c r="DJ116" s="1029"/>
      <c r="DK116" s="1030"/>
      <c r="DL116" s="1031">
        <v>297969</v>
      </c>
      <c r="DM116" s="1029"/>
      <c r="DN116" s="1029"/>
      <c r="DO116" s="1029"/>
      <c r="DP116" s="1030"/>
      <c r="DQ116" s="1031">
        <v>236186</v>
      </c>
      <c r="DR116" s="1029"/>
      <c r="DS116" s="1029"/>
      <c r="DT116" s="1029"/>
      <c r="DU116" s="1030"/>
      <c r="DV116" s="1032">
        <v>0.6</v>
      </c>
      <c r="DW116" s="1033"/>
      <c r="DX116" s="1033"/>
      <c r="DY116" s="1033"/>
      <c r="DZ116" s="1034"/>
    </row>
    <row r="117" spans="1:130" s="226" customFormat="1" ht="26.25" customHeight="1" x14ac:dyDescent="0.15">
      <c r="A117" s="974" t="s">
        <v>177</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447</v>
      </c>
      <c r="Z117" s="956"/>
      <c r="AA117" s="1046">
        <v>9285645</v>
      </c>
      <c r="AB117" s="1047"/>
      <c r="AC117" s="1047"/>
      <c r="AD117" s="1047"/>
      <c r="AE117" s="1048"/>
      <c r="AF117" s="1049">
        <v>8827547</v>
      </c>
      <c r="AG117" s="1047"/>
      <c r="AH117" s="1047"/>
      <c r="AI117" s="1047"/>
      <c r="AJ117" s="1048"/>
      <c r="AK117" s="1049">
        <v>8632002</v>
      </c>
      <c r="AL117" s="1047"/>
      <c r="AM117" s="1047"/>
      <c r="AN117" s="1047"/>
      <c r="AO117" s="1048"/>
      <c r="AP117" s="1050"/>
      <c r="AQ117" s="1051"/>
      <c r="AR117" s="1051"/>
      <c r="AS117" s="1051"/>
      <c r="AT117" s="1052"/>
      <c r="AU117" s="970"/>
      <c r="AV117" s="971"/>
      <c r="AW117" s="971"/>
      <c r="AX117" s="971"/>
      <c r="AY117" s="971"/>
      <c r="AZ117" s="1037" t="s">
        <v>448</v>
      </c>
      <c r="BA117" s="1038"/>
      <c r="BB117" s="1038"/>
      <c r="BC117" s="1038"/>
      <c r="BD117" s="1038"/>
      <c r="BE117" s="1038"/>
      <c r="BF117" s="1038"/>
      <c r="BG117" s="1038"/>
      <c r="BH117" s="1038"/>
      <c r="BI117" s="1038"/>
      <c r="BJ117" s="1038"/>
      <c r="BK117" s="1038"/>
      <c r="BL117" s="1038"/>
      <c r="BM117" s="1038"/>
      <c r="BN117" s="1038"/>
      <c r="BO117" s="1038"/>
      <c r="BP117" s="1039"/>
      <c r="BQ117" s="989" t="s">
        <v>425</v>
      </c>
      <c r="BR117" s="990"/>
      <c r="BS117" s="990"/>
      <c r="BT117" s="990"/>
      <c r="BU117" s="990"/>
      <c r="BV117" s="990" t="s">
        <v>425</v>
      </c>
      <c r="BW117" s="990"/>
      <c r="BX117" s="990"/>
      <c r="BY117" s="990"/>
      <c r="BZ117" s="990"/>
      <c r="CA117" s="990" t="s">
        <v>425</v>
      </c>
      <c r="CB117" s="990"/>
      <c r="CC117" s="990"/>
      <c r="CD117" s="990"/>
      <c r="CE117" s="990"/>
      <c r="CF117" s="984" t="s">
        <v>432</v>
      </c>
      <c r="CG117" s="985"/>
      <c r="CH117" s="985"/>
      <c r="CI117" s="985"/>
      <c r="CJ117" s="985"/>
      <c r="CK117" s="1015"/>
      <c r="CL117" s="1016"/>
      <c r="CM117" s="986" t="s">
        <v>449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431</v>
      </c>
      <c r="DH117" s="1029"/>
      <c r="DI117" s="1029"/>
      <c r="DJ117" s="1029"/>
      <c r="DK117" s="1030"/>
      <c r="DL117" s="1031" t="s">
        <v>425</v>
      </c>
      <c r="DM117" s="1029"/>
      <c r="DN117" s="1029"/>
      <c r="DO117" s="1029"/>
      <c r="DP117" s="1030"/>
      <c r="DQ117" s="1031" t="s">
        <v>425</v>
      </c>
      <c r="DR117" s="1029"/>
      <c r="DS117" s="1029"/>
      <c r="DT117" s="1029"/>
      <c r="DU117" s="1030"/>
      <c r="DV117" s="1032" t="s">
        <v>425</v>
      </c>
      <c r="DW117" s="1033"/>
      <c r="DX117" s="1033"/>
      <c r="DY117" s="1033"/>
      <c r="DZ117" s="1034"/>
    </row>
    <row r="118" spans="1:130" s="226" customFormat="1" ht="26.25" customHeight="1" x14ac:dyDescent="0.15">
      <c r="A118" s="974" t="s">
        <v>420</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418</v>
      </c>
      <c r="AB118" s="955"/>
      <c r="AC118" s="955"/>
      <c r="AD118" s="955"/>
      <c r="AE118" s="956"/>
      <c r="AF118" s="954" t="s">
        <v>295</v>
      </c>
      <c r="AG118" s="955"/>
      <c r="AH118" s="955"/>
      <c r="AI118" s="955"/>
      <c r="AJ118" s="956"/>
      <c r="AK118" s="954" t="s">
        <v>294</v>
      </c>
      <c r="AL118" s="955"/>
      <c r="AM118" s="955"/>
      <c r="AN118" s="955"/>
      <c r="AO118" s="956"/>
      <c r="AP118" s="1041" t="s">
        <v>419</v>
      </c>
      <c r="AQ118" s="1042"/>
      <c r="AR118" s="1042"/>
      <c r="AS118" s="1042"/>
      <c r="AT118" s="1043"/>
      <c r="AU118" s="970"/>
      <c r="AV118" s="971"/>
      <c r="AW118" s="971"/>
      <c r="AX118" s="971"/>
      <c r="AY118" s="971"/>
      <c r="AZ118" s="1044" t="s">
        <v>450</v>
      </c>
      <c r="BA118" s="1035"/>
      <c r="BB118" s="1035"/>
      <c r="BC118" s="1035"/>
      <c r="BD118" s="1035"/>
      <c r="BE118" s="1035"/>
      <c r="BF118" s="1035"/>
      <c r="BG118" s="1035"/>
      <c r="BH118" s="1035"/>
      <c r="BI118" s="1035"/>
      <c r="BJ118" s="1035"/>
      <c r="BK118" s="1035"/>
      <c r="BL118" s="1035"/>
      <c r="BM118" s="1035"/>
      <c r="BN118" s="1035"/>
      <c r="BO118" s="1035"/>
      <c r="BP118" s="1036"/>
      <c r="BQ118" s="1067" t="s">
        <v>431</v>
      </c>
      <c r="BR118" s="1068"/>
      <c r="BS118" s="1068"/>
      <c r="BT118" s="1068"/>
      <c r="BU118" s="1068"/>
      <c r="BV118" s="1068" t="s">
        <v>425</v>
      </c>
      <c r="BW118" s="1068"/>
      <c r="BX118" s="1068"/>
      <c r="BY118" s="1068"/>
      <c r="BZ118" s="1068"/>
      <c r="CA118" s="1068" t="s">
        <v>432</v>
      </c>
      <c r="CB118" s="1068"/>
      <c r="CC118" s="1068"/>
      <c r="CD118" s="1068"/>
      <c r="CE118" s="1068"/>
      <c r="CF118" s="984" t="s">
        <v>121</v>
      </c>
      <c r="CG118" s="985"/>
      <c r="CH118" s="985"/>
      <c r="CI118" s="985"/>
      <c r="CJ118" s="985"/>
      <c r="CK118" s="1015"/>
      <c r="CL118" s="1016"/>
      <c r="CM118" s="986" t="s">
        <v>451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432</v>
      </c>
      <c r="DH118" s="1029"/>
      <c r="DI118" s="1029"/>
      <c r="DJ118" s="1029"/>
      <c r="DK118" s="1030"/>
      <c r="DL118" s="1031" t="s">
        <v>425</v>
      </c>
      <c r="DM118" s="1029"/>
      <c r="DN118" s="1029"/>
      <c r="DO118" s="1029"/>
      <c r="DP118" s="1030"/>
      <c r="DQ118" s="1031" t="s">
        <v>431</v>
      </c>
      <c r="DR118" s="1029"/>
      <c r="DS118" s="1029"/>
      <c r="DT118" s="1029"/>
      <c r="DU118" s="1030"/>
      <c r="DV118" s="1032" t="s">
        <v>425</v>
      </c>
      <c r="DW118" s="1033"/>
      <c r="DX118" s="1033"/>
      <c r="DY118" s="1033"/>
      <c r="DZ118" s="1034"/>
    </row>
    <row r="119" spans="1:130" s="226" customFormat="1" ht="26.25" customHeight="1" x14ac:dyDescent="0.15">
      <c r="A119" s="1128" t="s">
        <v>423</v>
      </c>
      <c r="B119" s="1014"/>
      <c r="C119" s="993" t="s">
        <v>424</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425</v>
      </c>
      <c r="AB119" s="962"/>
      <c r="AC119" s="962"/>
      <c r="AD119" s="962"/>
      <c r="AE119" s="963"/>
      <c r="AF119" s="964" t="s">
        <v>121</v>
      </c>
      <c r="AG119" s="962"/>
      <c r="AH119" s="962"/>
      <c r="AI119" s="962"/>
      <c r="AJ119" s="963"/>
      <c r="AK119" s="964" t="s">
        <v>432</v>
      </c>
      <c r="AL119" s="962"/>
      <c r="AM119" s="962"/>
      <c r="AN119" s="962"/>
      <c r="AO119" s="963"/>
      <c r="AP119" s="965" t="s">
        <v>432</v>
      </c>
      <c r="AQ119" s="966"/>
      <c r="AR119" s="966"/>
      <c r="AS119" s="966"/>
      <c r="AT119" s="967"/>
      <c r="AU119" s="972"/>
      <c r="AV119" s="973"/>
      <c r="AW119" s="973"/>
      <c r="AX119" s="973"/>
      <c r="AY119" s="973"/>
      <c r="AZ119" s="257" t="s">
        <v>177</v>
      </c>
      <c r="BA119" s="257"/>
      <c r="BB119" s="257"/>
      <c r="BC119" s="257"/>
      <c r="BD119" s="257"/>
      <c r="BE119" s="257"/>
      <c r="BF119" s="257"/>
      <c r="BG119" s="257"/>
      <c r="BH119" s="257"/>
      <c r="BI119" s="257"/>
      <c r="BJ119" s="257"/>
      <c r="BK119" s="257"/>
      <c r="BL119" s="257"/>
      <c r="BM119" s="257"/>
      <c r="BN119" s="257"/>
      <c r="BO119" s="1045" t="s">
        <v>452</v>
      </c>
      <c r="BP119" s="1076"/>
      <c r="BQ119" s="1067">
        <v>110632565</v>
      </c>
      <c r="BR119" s="1068"/>
      <c r="BS119" s="1068"/>
      <c r="BT119" s="1068"/>
      <c r="BU119" s="1068"/>
      <c r="BV119" s="1068">
        <v>104496661</v>
      </c>
      <c r="BW119" s="1068"/>
      <c r="BX119" s="1068"/>
      <c r="BY119" s="1068"/>
      <c r="BZ119" s="1068"/>
      <c r="CA119" s="1068">
        <v>101690111</v>
      </c>
      <c r="CB119" s="1068"/>
      <c r="CC119" s="1068"/>
      <c r="CD119" s="1068"/>
      <c r="CE119" s="1068"/>
      <c r="CF119" s="1069"/>
      <c r="CG119" s="1070"/>
      <c r="CH119" s="1070"/>
      <c r="CI119" s="1070"/>
      <c r="CJ119" s="1071"/>
      <c r="CK119" s="1017"/>
      <c r="CL119" s="1018"/>
      <c r="CM119" s="1072" t="s">
        <v>453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3376216</v>
      </c>
      <c r="DH119" s="1054"/>
      <c r="DI119" s="1054"/>
      <c r="DJ119" s="1054"/>
      <c r="DK119" s="1055"/>
      <c r="DL119" s="1053">
        <v>3088185</v>
      </c>
      <c r="DM119" s="1054"/>
      <c r="DN119" s="1054"/>
      <c r="DO119" s="1054"/>
      <c r="DP119" s="1055"/>
      <c r="DQ119" s="1053">
        <v>3297298</v>
      </c>
      <c r="DR119" s="1054"/>
      <c r="DS119" s="1054"/>
      <c r="DT119" s="1054"/>
      <c r="DU119" s="1055"/>
      <c r="DV119" s="1056">
        <v>8.5</v>
      </c>
      <c r="DW119" s="1057"/>
      <c r="DX119" s="1057"/>
      <c r="DY119" s="1057"/>
      <c r="DZ119" s="1058"/>
    </row>
    <row r="120" spans="1:130" s="226" customFormat="1" ht="26.25" customHeight="1" x14ac:dyDescent="0.15">
      <c r="A120" s="1129"/>
      <c r="B120" s="1016"/>
      <c r="C120" s="986" t="s">
        <v>428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431</v>
      </c>
      <c r="AB120" s="1029"/>
      <c r="AC120" s="1029"/>
      <c r="AD120" s="1029"/>
      <c r="AE120" s="1030"/>
      <c r="AF120" s="1031" t="s">
        <v>121</v>
      </c>
      <c r="AG120" s="1029"/>
      <c r="AH120" s="1029"/>
      <c r="AI120" s="1029"/>
      <c r="AJ120" s="1030"/>
      <c r="AK120" s="1031" t="s">
        <v>425</v>
      </c>
      <c r="AL120" s="1029"/>
      <c r="AM120" s="1029"/>
      <c r="AN120" s="1029"/>
      <c r="AO120" s="1030"/>
      <c r="AP120" s="1032" t="s">
        <v>431</v>
      </c>
      <c r="AQ120" s="1033"/>
      <c r="AR120" s="1033"/>
      <c r="AS120" s="1033"/>
      <c r="AT120" s="1034"/>
      <c r="AU120" s="1059" t="s">
        <v>454</v>
      </c>
      <c r="AV120" s="1060"/>
      <c r="AW120" s="1060"/>
      <c r="AX120" s="1060"/>
      <c r="AY120" s="1061"/>
      <c r="AZ120" s="1010" t="s">
        <v>455</v>
      </c>
      <c r="BA120" s="959"/>
      <c r="BB120" s="959"/>
      <c r="BC120" s="959"/>
      <c r="BD120" s="959"/>
      <c r="BE120" s="959"/>
      <c r="BF120" s="959"/>
      <c r="BG120" s="959"/>
      <c r="BH120" s="959"/>
      <c r="BI120" s="959"/>
      <c r="BJ120" s="959"/>
      <c r="BK120" s="959"/>
      <c r="BL120" s="959"/>
      <c r="BM120" s="959"/>
      <c r="BN120" s="959"/>
      <c r="BO120" s="959"/>
      <c r="BP120" s="960"/>
      <c r="BQ120" s="996">
        <v>10820155</v>
      </c>
      <c r="BR120" s="997"/>
      <c r="BS120" s="997"/>
      <c r="BT120" s="997"/>
      <c r="BU120" s="997"/>
      <c r="BV120" s="997">
        <v>10513963</v>
      </c>
      <c r="BW120" s="997"/>
      <c r="BX120" s="997"/>
      <c r="BY120" s="997"/>
      <c r="BZ120" s="997"/>
      <c r="CA120" s="997">
        <v>11116641</v>
      </c>
      <c r="CB120" s="997"/>
      <c r="CC120" s="997"/>
      <c r="CD120" s="997"/>
      <c r="CE120" s="997"/>
      <c r="CF120" s="1011">
        <v>28.7</v>
      </c>
      <c r="CG120" s="1012"/>
      <c r="CH120" s="1012"/>
      <c r="CI120" s="1012"/>
      <c r="CJ120" s="1012"/>
      <c r="CK120" s="1077" t="s">
        <v>456</v>
      </c>
      <c r="CL120" s="1078"/>
      <c r="CM120" s="1078"/>
      <c r="CN120" s="1078"/>
      <c r="CO120" s="1079"/>
      <c r="CP120" s="1085" t="s">
        <v>457</v>
      </c>
      <c r="CQ120" s="1086"/>
      <c r="CR120" s="1086"/>
      <c r="CS120" s="1086"/>
      <c r="CT120" s="1086"/>
      <c r="CU120" s="1086"/>
      <c r="CV120" s="1086"/>
      <c r="CW120" s="1086"/>
      <c r="CX120" s="1086"/>
      <c r="CY120" s="1086"/>
      <c r="CZ120" s="1086"/>
      <c r="DA120" s="1086"/>
      <c r="DB120" s="1086"/>
      <c r="DC120" s="1086"/>
      <c r="DD120" s="1086"/>
      <c r="DE120" s="1086"/>
      <c r="DF120" s="1087"/>
      <c r="DG120" s="996">
        <v>13789561</v>
      </c>
      <c r="DH120" s="997"/>
      <c r="DI120" s="997"/>
      <c r="DJ120" s="997"/>
      <c r="DK120" s="997"/>
      <c r="DL120" s="997">
        <v>12682723</v>
      </c>
      <c r="DM120" s="997"/>
      <c r="DN120" s="997"/>
      <c r="DO120" s="997"/>
      <c r="DP120" s="997"/>
      <c r="DQ120" s="997">
        <v>11581462</v>
      </c>
      <c r="DR120" s="997"/>
      <c r="DS120" s="997"/>
      <c r="DT120" s="997"/>
      <c r="DU120" s="997"/>
      <c r="DV120" s="998">
        <v>29.9</v>
      </c>
      <c r="DW120" s="998"/>
      <c r="DX120" s="998"/>
      <c r="DY120" s="998"/>
      <c r="DZ120" s="999"/>
    </row>
    <row r="121" spans="1:130" s="226" customFormat="1" ht="26.25" customHeight="1" x14ac:dyDescent="0.15">
      <c r="A121" s="1129"/>
      <c r="B121" s="1016"/>
      <c r="C121" s="1037" t="s">
        <v>458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432</v>
      </c>
      <c r="AB121" s="1029"/>
      <c r="AC121" s="1029"/>
      <c r="AD121" s="1029"/>
      <c r="AE121" s="1030"/>
      <c r="AF121" s="1031" t="s">
        <v>431</v>
      </c>
      <c r="AG121" s="1029"/>
      <c r="AH121" s="1029"/>
      <c r="AI121" s="1029"/>
      <c r="AJ121" s="1030"/>
      <c r="AK121" s="1031" t="s">
        <v>432</v>
      </c>
      <c r="AL121" s="1029"/>
      <c r="AM121" s="1029"/>
      <c r="AN121" s="1029"/>
      <c r="AO121" s="1030"/>
      <c r="AP121" s="1032" t="s">
        <v>425</v>
      </c>
      <c r="AQ121" s="1033"/>
      <c r="AR121" s="1033"/>
      <c r="AS121" s="1033"/>
      <c r="AT121" s="1034"/>
      <c r="AU121" s="1062"/>
      <c r="AV121" s="1063"/>
      <c r="AW121" s="1063"/>
      <c r="AX121" s="1063"/>
      <c r="AY121" s="1064"/>
      <c r="AZ121" s="1019" t="s">
        <v>459</v>
      </c>
      <c r="BA121" s="1020"/>
      <c r="BB121" s="1020"/>
      <c r="BC121" s="1020"/>
      <c r="BD121" s="1020"/>
      <c r="BE121" s="1020"/>
      <c r="BF121" s="1020"/>
      <c r="BG121" s="1020"/>
      <c r="BH121" s="1020"/>
      <c r="BI121" s="1020"/>
      <c r="BJ121" s="1020"/>
      <c r="BK121" s="1020"/>
      <c r="BL121" s="1020"/>
      <c r="BM121" s="1020"/>
      <c r="BN121" s="1020"/>
      <c r="BO121" s="1020"/>
      <c r="BP121" s="1021"/>
      <c r="BQ121" s="989">
        <v>25023724</v>
      </c>
      <c r="BR121" s="990"/>
      <c r="BS121" s="990"/>
      <c r="BT121" s="990"/>
      <c r="BU121" s="990"/>
      <c r="BV121" s="990">
        <v>21815270</v>
      </c>
      <c r="BW121" s="990"/>
      <c r="BX121" s="990"/>
      <c r="BY121" s="990"/>
      <c r="BZ121" s="990"/>
      <c r="CA121" s="990">
        <v>20935300</v>
      </c>
      <c r="CB121" s="990"/>
      <c r="CC121" s="990"/>
      <c r="CD121" s="990"/>
      <c r="CE121" s="990"/>
      <c r="CF121" s="984">
        <v>54</v>
      </c>
      <c r="CG121" s="985"/>
      <c r="CH121" s="985"/>
      <c r="CI121" s="985"/>
      <c r="CJ121" s="985"/>
      <c r="CK121" s="1080"/>
      <c r="CL121" s="1081"/>
      <c r="CM121" s="1081"/>
      <c r="CN121" s="1081"/>
      <c r="CO121" s="1082"/>
      <c r="CP121" s="1090" t="s">
        <v>460</v>
      </c>
      <c r="CQ121" s="1091"/>
      <c r="CR121" s="1091"/>
      <c r="CS121" s="1091"/>
      <c r="CT121" s="1091"/>
      <c r="CU121" s="1091"/>
      <c r="CV121" s="1091"/>
      <c r="CW121" s="1091"/>
      <c r="CX121" s="1091"/>
      <c r="CY121" s="1091"/>
      <c r="CZ121" s="1091"/>
      <c r="DA121" s="1091"/>
      <c r="DB121" s="1091"/>
      <c r="DC121" s="1091"/>
      <c r="DD121" s="1091"/>
      <c r="DE121" s="1091"/>
      <c r="DF121" s="1092"/>
      <c r="DG121" s="989">
        <v>3869130</v>
      </c>
      <c r="DH121" s="990"/>
      <c r="DI121" s="990"/>
      <c r="DJ121" s="990"/>
      <c r="DK121" s="990"/>
      <c r="DL121" s="990">
        <v>3946898</v>
      </c>
      <c r="DM121" s="990"/>
      <c r="DN121" s="990"/>
      <c r="DO121" s="990"/>
      <c r="DP121" s="990"/>
      <c r="DQ121" s="990">
        <v>4383220</v>
      </c>
      <c r="DR121" s="990"/>
      <c r="DS121" s="990"/>
      <c r="DT121" s="990"/>
      <c r="DU121" s="990"/>
      <c r="DV121" s="991">
        <v>11.3</v>
      </c>
      <c r="DW121" s="991"/>
      <c r="DX121" s="991"/>
      <c r="DY121" s="991"/>
      <c r="DZ121" s="992"/>
    </row>
    <row r="122" spans="1:130" s="226" customFormat="1" ht="26.25" customHeight="1" x14ac:dyDescent="0.15">
      <c r="A122" s="1129"/>
      <c r="B122" s="1016"/>
      <c r="C122" s="986" t="s">
        <v>440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431</v>
      </c>
      <c r="AB122" s="1029"/>
      <c r="AC122" s="1029"/>
      <c r="AD122" s="1029"/>
      <c r="AE122" s="1030"/>
      <c r="AF122" s="1031" t="s">
        <v>425</v>
      </c>
      <c r="AG122" s="1029"/>
      <c r="AH122" s="1029"/>
      <c r="AI122" s="1029"/>
      <c r="AJ122" s="1030"/>
      <c r="AK122" s="1031" t="s">
        <v>425</v>
      </c>
      <c r="AL122" s="1029"/>
      <c r="AM122" s="1029"/>
      <c r="AN122" s="1029"/>
      <c r="AO122" s="1030"/>
      <c r="AP122" s="1032" t="s">
        <v>425</v>
      </c>
      <c r="AQ122" s="1033"/>
      <c r="AR122" s="1033"/>
      <c r="AS122" s="1033"/>
      <c r="AT122" s="1034"/>
      <c r="AU122" s="1062"/>
      <c r="AV122" s="1063"/>
      <c r="AW122" s="1063"/>
      <c r="AX122" s="1063"/>
      <c r="AY122" s="1064"/>
      <c r="AZ122" s="1044" t="s">
        <v>461</v>
      </c>
      <c r="BA122" s="1035"/>
      <c r="BB122" s="1035"/>
      <c r="BC122" s="1035"/>
      <c r="BD122" s="1035"/>
      <c r="BE122" s="1035"/>
      <c r="BF122" s="1035"/>
      <c r="BG122" s="1035"/>
      <c r="BH122" s="1035"/>
      <c r="BI122" s="1035"/>
      <c r="BJ122" s="1035"/>
      <c r="BK122" s="1035"/>
      <c r="BL122" s="1035"/>
      <c r="BM122" s="1035"/>
      <c r="BN122" s="1035"/>
      <c r="BO122" s="1035"/>
      <c r="BP122" s="1036"/>
      <c r="BQ122" s="1067">
        <v>58403351</v>
      </c>
      <c r="BR122" s="1068"/>
      <c r="BS122" s="1068"/>
      <c r="BT122" s="1068"/>
      <c r="BU122" s="1068"/>
      <c r="BV122" s="1068">
        <v>60312655</v>
      </c>
      <c r="BW122" s="1068"/>
      <c r="BX122" s="1068"/>
      <c r="BY122" s="1068"/>
      <c r="BZ122" s="1068"/>
      <c r="CA122" s="1068">
        <v>57916319</v>
      </c>
      <c r="CB122" s="1068"/>
      <c r="CC122" s="1068"/>
      <c r="CD122" s="1068"/>
      <c r="CE122" s="1068"/>
      <c r="CF122" s="1088">
        <v>149.30000000000001</v>
      </c>
      <c r="CG122" s="1089"/>
      <c r="CH122" s="1089"/>
      <c r="CI122" s="1089"/>
      <c r="CJ122" s="1089"/>
      <c r="CK122" s="1080"/>
      <c r="CL122" s="1081"/>
      <c r="CM122" s="1081"/>
      <c r="CN122" s="1081"/>
      <c r="CO122" s="1082"/>
      <c r="CP122" s="1090" t="s">
        <v>462</v>
      </c>
      <c r="CQ122" s="1091"/>
      <c r="CR122" s="1091"/>
      <c r="CS122" s="1091"/>
      <c r="CT122" s="1091"/>
      <c r="CU122" s="1091"/>
      <c r="CV122" s="1091"/>
      <c r="CW122" s="1091"/>
      <c r="CX122" s="1091"/>
      <c r="CY122" s="1091"/>
      <c r="CZ122" s="1091"/>
      <c r="DA122" s="1091"/>
      <c r="DB122" s="1091"/>
      <c r="DC122" s="1091"/>
      <c r="DD122" s="1091"/>
      <c r="DE122" s="1091"/>
      <c r="DF122" s="1092"/>
      <c r="DG122" s="989">
        <v>20664</v>
      </c>
      <c r="DH122" s="990"/>
      <c r="DI122" s="990"/>
      <c r="DJ122" s="990"/>
      <c r="DK122" s="990"/>
      <c r="DL122" s="990">
        <v>33135</v>
      </c>
      <c r="DM122" s="990"/>
      <c r="DN122" s="990"/>
      <c r="DO122" s="990"/>
      <c r="DP122" s="990"/>
      <c r="DQ122" s="990">
        <v>37175</v>
      </c>
      <c r="DR122" s="990"/>
      <c r="DS122" s="990"/>
      <c r="DT122" s="990"/>
      <c r="DU122" s="990"/>
      <c r="DV122" s="991">
        <v>0.1</v>
      </c>
      <c r="DW122" s="991"/>
      <c r="DX122" s="991"/>
      <c r="DY122" s="991"/>
      <c r="DZ122" s="992"/>
    </row>
    <row r="123" spans="1:130" s="226" customFormat="1" ht="26.25" customHeight="1" x14ac:dyDescent="0.15">
      <c r="A123" s="1129"/>
      <c r="B123" s="1016"/>
      <c r="C123" s="986" t="s">
        <v>446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112036</v>
      </c>
      <c r="AB123" s="1029"/>
      <c r="AC123" s="1029"/>
      <c r="AD123" s="1029"/>
      <c r="AE123" s="1030"/>
      <c r="AF123" s="1031">
        <v>81557</v>
      </c>
      <c r="AG123" s="1029"/>
      <c r="AH123" s="1029"/>
      <c r="AI123" s="1029"/>
      <c r="AJ123" s="1030"/>
      <c r="AK123" s="1031">
        <v>81518</v>
      </c>
      <c r="AL123" s="1029"/>
      <c r="AM123" s="1029"/>
      <c r="AN123" s="1029"/>
      <c r="AO123" s="1030"/>
      <c r="AP123" s="1032">
        <v>0.2</v>
      </c>
      <c r="AQ123" s="1033"/>
      <c r="AR123" s="1033"/>
      <c r="AS123" s="1033"/>
      <c r="AT123" s="1034"/>
      <c r="AU123" s="1065"/>
      <c r="AV123" s="1066"/>
      <c r="AW123" s="1066"/>
      <c r="AX123" s="1066"/>
      <c r="AY123" s="1066"/>
      <c r="AZ123" s="257" t="s">
        <v>177</v>
      </c>
      <c r="BA123" s="257"/>
      <c r="BB123" s="257"/>
      <c r="BC123" s="257"/>
      <c r="BD123" s="257"/>
      <c r="BE123" s="257"/>
      <c r="BF123" s="257"/>
      <c r="BG123" s="257"/>
      <c r="BH123" s="257"/>
      <c r="BI123" s="257"/>
      <c r="BJ123" s="257"/>
      <c r="BK123" s="257"/>
      <c r="BL123" s="257"/>
      <c r="BM123" s="257"/>
      <c r="BN123" s="257"/>
      <c r="BO123" s="1045" t="s">
        <v>463</v>
      </c>
      <c r="BP123" s="1076"/>
      <c r="BQ123" s="1135">
        <v>94247230</v>
      </c>
      <c r="BR123" s="1136"/>
      <c r="BS123" s="1136"/>
      <c r="BT123" s="1136"/>
      <c r="BU123" s="1136"/>
      <c r="BV123" s="1136">
        <v>92641888</v>
      </c>
      <c r="BW123" s="1136"/>
      <c r="BX123" s="1136"/>
      <c r="BY123" s="1136"/>
      <c r="BZ123" s="1136"/>
      <c r="CA123" s="1136">
        <v>89968260</v>
      </c>
      <c r="CB123" s="1136"/>
      <c r="CC123" s="1136"/>
      <c r="CD123" s="1136"/>
      <c r="CE123" s="1136"/>
      <c r="CF123" s="1069"/>
      <c r="CG123" s="1070"/>
      <c r="CH123" s="1070"/>
      <c r="CI123" s="1070"/>
      <c r="CJ123" s="1071"/>
      <c r="CK123" s="1080"/>
      <c r="CL123" s="1081"/>
      <c r="CM123" s="1081"/>
      <c r="CN123" s="1081"/>
      <c r="CO123" s="1082"/>
      <c r="CP123" s="1090" t="s">
        <v>464</v>
      </c>
      <c r="CQ123" s="1091"/>
      <c r="CR123" s="1091"/>
      <c r="CS123" s="1091"/>
      <c r="CT123" s="1091"/>
      <c r="CU123" s="1091"/>
      <c r="CV123" s="1091"/>
      <c r="CW123" s="1091"/>
      <c r="CX123" s="1091"/>
      <c r="CY123" s="1091"/>
      <c r="CZ123" s="1091"/>
      <c r="DA123" s="1091"/>
      <c r="DB123" s="1091"/>
      <c r="DC123" s="1091"/>
      <c r="DD123" s="1091"/>
      <c r="DE123" s="1091"/>
      <c r="DF123" s="1092"/>
      <c r="DG123" s="1028">
        <v>2989</v>
      </c>
      <c r="DH123" s="1029"/>
      <c r="DI123" s="1029"/>
      <c r="DJ123" s="1029"/>
      <c r="DK123" s="1030"/>
      <c r="DL123" s="1031">
        <v>2170</v>
      </c>
      <c r="DM123" s="1029"/>
      <c r="DN123" s="1029"/>
      <c r="DO123" s="1029"/>
      <c r="DP123" s="1030"/>
      <c r="DQ123" s="1031">
        <v>1152</v>
      </c>
      <c r="DR123" s="1029"/>
      <c r="DS123" s="1029"/>
      <c r="DT123" s="1029"/>
      <c r="DU123" s="1030"/>
      <c r="DV123" s="1032">
        <v>0</v>
      </c>
      <c r="DW123" s="1033"/>
      <c r="DX123" s="1033"/>
      <c r="DY123" s="1033"/>
      <c r="DZ123" s="1034"/>
    </row>
    <row r="124" spans="1:130" s="226" customFormat="1" ht="26.25" customHeight="1" thickBot="1" x14ac:dyDescent="0.2">
      <c r="A124" s="1129"/>
      <c r="B124" s="1016"/>
      <c r="C124" s="986" t="s">
        <v>449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432</v>
      </c>
      <c r="AB124" s="1029"/>
      <c r="AC124" s="1029"/>
      <c r="AD124" s="1029"/>
      <c r="AE124" s="1030"/>
      <c r="AF124" s="1031" t="s">
        <v>432</v>
      </c>
      <c r="AG124" s="1029"/>
      <c r="AH124" s="1029"/>
      <c r="AI124" s="1029"/>
      <c r="AJ124" s="1030"/>
      <c r="AK124" s="1031" t="s">
        <v>432</v>
      </c>
      <c r="AL124" s="1029"/>
      <c r="AM124" s="1029"/>
      <c r="AN124" s="1029"/>
      <c r="AO124" s="1030"/>
      <c r="AP124" s="1032" t="s">
        <v>432</v>
      </c>
      <c r="AQ124" s="1033"/>
      <c r="AR124" s="1033"/>
      <c r="AS124" s="1033"/>
      <c r="AT124" s="1034"/>
      <c r="AU124" s="1131" t="s">
        <v>465</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43</v>
      </c>
      <c r="BR124" s="1098"/>
      <c r="BS124" s="1098"/>
      <c r="BT124" s="1098"/>
      <c r="BU124" s="1098"/>
      <c r="BV124" s="1098">
        <v>30.8</v>
      </c>
      <c r="BW124" s="1098"/>
      <c r="BX124" s="1098"/>
      <c r="BY124" s="1098"/>
      <c r="BZ124" s="1098"/>
      <c r="CA124" s="1098">
        <v>30.2</v>
      </c>
      <c r="CB124" s="1098"/>
      <c r="CC124" s="1098"/>
      <c r="CD124" s="1098"/>
      <c r="CE124" s="1098"/>
      <c r="CF124" s="1099"/>
      <c r="CG124" s="1100"/>
      <c r="CH124" s="1100"/>
      <c r="CI124" s="1100"/>
      <c r="CJ124" s="1101"/>
      <c r="CK124" s="1083"/>
      <c r="CL124" s="1083"/>
      <c r="CM124" s="1083"/>
      <c r="CN124" s="1083"/>
      <c r="CO124" s="1084"/>
      <c r="CP124" s="1090" t="s">
        <v>466</v>
      </c>
      <c r="CQ124" s="1091"/>
      <c r="CR124" s="1091"/>
      <c r="CS124" s="1091"/>
      <c r="CT124" s="1091"/>
      <c r="CU124" s="1091"/>
      <c r="CV124" s="1091"/>
      <c r="CW124" s="1091"/>
      <c r="CX124" s="1091"/>
      <c r="CY124" s="1091"/>
      <c r="CZ124" s="1091"/>
      <c r="DA124" s="1091"/>
      <c r="DB124" s="1091"/>
      <c r="DC124" s="1091"/>
      <c r="DD124" s="1091"/>
      <c r="DE124" s="1091"/>
      <c r="DF124" s="1092"/>
      <c r="DG124" s="1075" t="s">
        <v>121</v>
      </c>
      <c r="DH124" s="1054"/>
      <c r="DI124" s="1054"/>
      <c r="DJ124" s="1054"/>
      <c r="DK124" s="1055"/>
      <c r="DL124" s="1053" t="s">
        <v>121</v>
      </c>
      <c r="DM124" s="1054"/>
      <c r="DN124" s="1054"/>
      <c r="DO124" s="1054"/>
      <c r="DP124" s="1055"/>
      <c r="DQ124" s="1053" t="s">
        <v>121</v>
      </c>
      <c r="DR124" s="1054"/>
      <c r="DS124" s="1054"/>
      <c r="DT124" s="1054"/>
      <c r="DU124" s="1055"/>
      <c r="DV124" s="1056" t="s">
        <v>121</v>
      </c>
      <c r="DW124" s="1057"/>
      <c r="DX124" s="1057"/>
      <c r="DY124" s="1057"/>
      <c r="DZ124" s="1058"/>
    </row>
    <row r="125" spans="1:130" s="226" customFormat="1" ht="26.25" customHeight="1" x14ac:dyDescent="0.15">
      <c r="A125" s="1129"/>
      <c r="B125" s="1016"/>
      <c r="C125" s="986" t="s">
        <v>451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121</v>
      </c>
      <c r="AB125" s="1029"/>
      <c r="AC125" s="1029"/>
      <c r="AD125" s="1029"/>
      <c r="AE125" s="1030"/>
      <c r="AF125" s="1031" t="s">
        <v>121</v>
      </c>
      <c r="AG125" s="1029"/>
      <c r="AH125" s="1029"/>
      <c r="AI125" s="1029"/>
      <c r="AJ125" s="1030"/>
      <c r="AK125" s="1031" t="s">
        <v>121</v>
      </c>
      <c r="AL125" s="1029"/>
      <c r="AM125" s="1029"/>
      <c r="AN125" s="1029"/>
      <c r="AO125" s="1030"/>
      <c r="AP125" s="1032" t="s">
        <v>121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467</v>
      </c>
      <c r="CL125" s="1078"/>
      <c r="CM125" s="1078"/>
      <c r="CN125" s="1078"/>
      <c r="CO125" s="1079"/>
      <c r="CP125" s="1010" t="s">
        <v>468</v>
      </c>
      <c r="CQ125" s="959"/>
      <c r="CR125" s="959"/>
      <c r="CS125" s="959"/>
      <c r="CT125" s="959"/>
      <c r="CU125" s="959"/>
      <c r="CV125" s="959"/>
      <c r="CW125" s="959"/>
      <c r="CX125" s="959"/>
      <c r="CY125" s="959"/>
      <c r="CZ125" s="959"/>
      <c r="DA125" s="959"/>
      <c r="DB125" s="959"/>
      <c r="DC125" s="959"/>
      <c r="DD125" s="959"/>
      <c r="DE125" s="959"/>
      <c r="DF125" s="960"/>
      <c r="DG125" s="996" t="s">
        <v>121</v>
      </c>
      <c r="DH125" s="997"/>
      <c r="DI125" s="997"/>
      <c r="DJ125" s="997"/>
      <c r="DK125" s="997"/>
      <c r="DL125" s="997" t="s">
        <v>469</v>
      </c>
      <c r="DM125" s="997"/>
      <c r="DN125" s="997"/>
      <c r="DO125" s="997"/>
      <c r="DP125" s="997"/>
      <c r="DQ125" s="997" t="s">
        <v>121</v>
      </c>
      <c r="DR125" s="997"/>
      <c r="DS125" s="997"/>
      <c r="DT125" s="997"/>
      <c r="DU125" s="997"/>
      <c r="DV125" s="998" t="s">
        <v>121</v>
      </c>
      <c r="DW125" s="998"/>
      <c r="DX125" s="998"/>
      <c r="DY125" s="998"/>
      <c r="DZ125" s="999"/>
    </row>
    <row r="126" spans="1:130" s="226" customFormat="1" ht="26.25" customHeight="1" thickBot="1" x14ac:dyDescent="0.2">
      <c r="A126" s="1129"/>
      <c r="B126" s="1016"/>
      <c r="C126" s="986" t="s">
        <v>453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480700</v>
      </c>
      <c r="AB126" s="1029"/>
      <c r="AC126" s="1029"/>
      <c r="AD126" s="1029"/>
      <c r="AE126" s="1030"/>
      <c r="AF126" s="1031">
        <v>354672</v>
      </c>
      <c r="AG126" s="1029"/>
      <c r="AH126" s="1029"/>
      <c r="AI126" s="1029"/>
      <c r="AJ126" s="1030"/>
      <c r="AK126" s="1031">
        <v>354812</v>
      </c>
      <c r="AL126" s="1029"/>
      <c r="AM126" s="1029"/>
      <c r="AN126" s="1029"/>
      <c r="AO126" s="1030"/>
      <c r="AP126" s="1032">
        <v>0.9</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470</v>
      </c>
      <c r="CQ126" s="1020"/>
      <c r="CR126" s="1020"/>
      <c r="CS126" s="1020"/>
      <c r="CT126" s="1020"/>
      <c r="CU126" s="1020"/>
      <c r="CV126" s="1020"/>
      <c r="CW126" s="1020"/>
      <c r="CX126" s="1020"/>
      <c r="CY126" s="1020"/>
      <c r="CZ126" s="1020"/>
      <c r="DA126" s="1020"/>
      <c r="DB126" s="1020"/>
      <c r="DC126" s="1020"/>
      <c r="DD126" s="1020"/>
      <c r="DE126" s="1020"/>
      <c r="DF126" s="1021"/>
      <c r="DG126" s="989">
        <v>2588128</v>
      </c>
      <c r="DH126" s="990"/>
      <c r="DI126" s="990"/>
      <c r="DJ126" s="990"/>
      <c r="DK126" s="990"/>
      <c r="DL126" s="990">
        <v>2184347</v>
      </c>
      <c r="DM126" s="990"/>
      <c r="DN126" s="990"/>
      <c r="DO126" s="990"/>
      <c r="DP126" s="990"/>
      <c r="DQ126" s="990">
        <v>2138981</v>
      </c>
      <c r="DR126" s="990"/>
      <c r="DS126" s="990"/>
      <c r="DT126" s="990"/>
      <c r="DU126" s="990"/>
      <c r="DV126" s="991">
        <v>5.5</v>
      </c>
      <c r="DW126" s="991"/>
      <c r="DX126" s="991"/>
      <c r="DY126" s="991"/>
      <c r="DZ126" s="992"/>
    </row>
    <row r="127" spans="1:130" s="226" customFormat="1" ht="26.25" customHeight="1" x14ac:dyDescent="0.15">
      <c r="A127" s="1130"/>
      <c r="B127" s="1018"/>
      <c r="C127" s="1072" t="s">
        <v>471</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121</v>
      </c>
      <c r="AB127" s="1029"/>
      <c r="AC127" s="1029"/>
      <c r="AD127" s="1029"/>
      <c r="AE127" s="1030"/>
      <c r="AF127" s="1031" t="s">
        <v>121</v>
      </c>
      <c r="AG127" s="1029"/>
      <c r="AH127" s="1029"/>
      <c r="AI127" s="1029"/>
      <c r="AJ127" s="1030"/>
      <c r="AK127" s="1031" t="s">
        <v>121</v>
      </c>
      <c r="AL127" s="1029"/>
      <c r="AM127" s="1029"/>
      <c r="AN127" s="1029"/>
      <c r="AO127" s="1030"/>
      <c r="AP127" s="1032" t="s">
        <v>121</v>
      </c>
      <c r="AQ127" s="1033"/>
      <c r="AR127" s="1033"/>
      <c r="AS127" s="1033"/>
      <c r="AT127" s="1034"/>
      <c r="AU127" s="262"/>
      <c r="AV127" s="262"/>
      <c r="AW127" s="262"/>
      <c r="AX127" s="1102" t="s">
        <v>472</v>
      </c>
      <c r="AY127" s="1103"/>
      <c r="AZ127" s="1103"/>
      <c r="BA127" s="1103"/>
      <c r="BB127" s="1103"/>
      <c r="BC127" s="1103"/>
      <c r="BD127" s="1103"/>
      <c r="BE127" s="1104"/>
      <c r="BF127" s="1105" t="s">
        <v>473</v>
      </c>
      <c r="BG127" s="1103"/>
      <c r="BH127" s="1103"/>
      <c r="BI127" s="1103"/>
      <c r="BJ127" s="1103"/>
      <c r="BK127" s="1103"/>
      <c r="BL127" s="1104"/>
      <c r="BM127" s="1105" t="s">
        <v>474</v>
      </c>
      <c r="BN127" s="1103"/>
      <c r="BO127" s="1103"/>
      <c r="BP127" s="1103"/>
      <c r="BQ127" s="1103"/>
      <c r="BR127" s="1103"/>
      <c r="BS127" s="1104"/>
      <c r="BT127" s="1105" t="s">
        <v>475</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476</v>
      </c>
      <c r="CQ127" s="1020"/>
      <c r="CR127" s="1020"/>
      <c r="CS127" s="1020"/>
      <c r="CT127" s="1020"/>
      <c r="CU127" s="1020"/>
      <c r="CV127" s="1020"/>
      <c r="CW127" s="1020"/>
      <c r="CX127" s="1020"/>
      <c r="CY127" s="1020"/>
      <c r="CZ127" s="1020"/>
      <c r="DA127" s="1020"/>
      <c r="DB127" s="1020"/>
      <c r="DC127" s="1020"/>
      <c r="DD127" s="1020"/>
      <c r="DE127" s="1020"/>
      <c r="DF127" s="1021"/>
      <c r="DG127" s="989" t="s">
        <v>121</v>
      </c>
      <c r="DH127" s="990"/>
      <c r="DI127" s="990"/>
      <c r="DJ127" s="990"/>
      <c r="DK127" s="990"/>
      <c r="DL127" s="990" t="s">
        <v>121</v>
      </c>
      <c r="DM127" s="990"/>
      <c r="DN127" s="990"/>
      <c r="DO127" s="990"/>
      <c r="DP127" s="990"/>
      <c r="DQ127" s="990" t="s">
        <v>477</v>
      </c>
      <c r="DR127" s="990"/>
      <c r="DS127" s="990"/>
      <c r="DT127" s="990"/>
      <c r="DU127" s="990"/>
      <c r="DV127" s="991" t="s">
        <v>121</v>
      </c>
      <c r="DW127" s="991"/>
      <c r="DX127" s="991"/>
      <c r="DY127" s="991"/>
      <c r="DZ127" s="992"/>
    </row>
    <row r="128" spans="1:130" s="226" customFormat="1" ht="26.25" customHeight="1" thickBot="1" x14ac:dyDescent="0.2">
      <c r="A128" s="1113" t="s">
        <v>478</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479</v>
      </c>
      <c r="X128" s="1115"/>
      <c r="Y128" s="1115"/>
      <c r="Z128" s="1116"/>
      <c r="AA128" s="1117">
        <v>2478195</v>
      </c>
      <c r="AB128" s="1118"/>
      <c r="AC128" s="1118"/>
      <c r="AD128" s="1118"/>
      <c r="AE128" s="1119"/>
      <c r="AF128" s="1120">
        <v>2340033</v>
      </c>
      <c r="AG128" s="1118"/>
      <c r="AH128" s="1118"/>
      <c r="AI128" s="1118"/>
      <c r="AJ128" s="1119"/>
      <c r="AK128" s="1120">
        <v>2204828</v>
      </c>
      <c r="AL128" s="1118"/>
      <c r="AM128" s="1118"/>
      <c r="AN128" s="1118"/>
      <c r="AO128" s="1119"/>
      <c r="AP128" s="1121"/>
      <c r="AQ128" s="1122"/>
      <c r="AR128" s="1122"/>
      <c r="AS128" s="1122"/>
      <c r="AT128" s="1123"/>
      <c r="AU128" s="262"/>
      <c r="AV128" s="262"/>
      <c r="AW128" s="262"/>
      <c r="AX128" s="958" t="s">
        <v>480</v>
      </c>
      <c r="AY128" s="959"/>
      <c r="AZ128" s="959"/>
      <c r="BA128" s="959"/>
      <c r="BB128" s="959"/>
      <c r="BC128" s="959"/>
      <c r="BD128" s="959"/>
      <c r="BE128" s="960"/>
      <c r="BF128" s="1124" t="s">
        <v>477</v>
      </c>
      <c r="BG128" s="1125"/>
      <c r="BH128" s="1125"/>
      <c r="BI128" s="1125"/>
      <c r="BJ128" s="1125"/>
      <c r="BK128" s="1125"/>
      <c r="BL128" s="1126"/>
      <c r="BM128" s="1124">
        <v>11.37</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481</v>
      </c>
      <c r="CQ128" s="1107"/>
      <c r="CR128" s="1107"/>
      <c r="CS128" s="1107"/>
      <c r="CT128" s="1107"/>
      <c r="CU128" s="1107"/>
      <c r="CV128" s="1107"/>
      <c r="CW128" s="1107"/>
      <c r="CX128" s="1107"/>
      <c r="CY128" s="1107"/>
      <c r="CZ128" s="1107"/>
      <c r="DA128" s="1107"/>
      <c r="DB128" s="1107"/>
      <c r="DC128" s="1107"/>
      <c r="DD128" s="1107"/>
      <c r="DE128" s="1107"/>
      <c r="DF128" s="1108"/>
      <c r="DG128" s="1109">
        <v>26944</v>
      </c>
      <c r="DH128" s="1110"/>
      <c r="DI128" s="1110"/>
      <c r="DJ128" s="1110"/>
      <c r="DK128" s="1110"/>
      <c r="DL128" s="1110">
        <v>22638</v>
      </c>
      <c r="DM128" s="1110"/>
      <c r="DN128" s="1110"/>
      <c r="DO128" s="1110"/>
      <c r="DP128" s="1110"/>
      <c r="DQ128" s="1110">
        <v>20139</v>
      </c>
      <c r="DR128" s="1110"/>
      <c r="DS128" s="1110"/>
      <c r="DT128" s="1110"/>
      <c r="DU128" s="1110"/>
      <c r="DV128" s="1111">
        <v>0.1</v>
      </c>
      <c r="DW128" s="1111"/>
      <c r="DX128" s="1111"/>
      <c r="DY128" s="1111"/>
      <c r="DZ128" s="1112"/>
    </row>
    <row r="129" spans="1:131" s="226" customFormat="1" ht="26.25" customHeight="1" x14ac:dyDescent="0.15">
      <c r="A129" s="1000" t="s">
        <v>99</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482</v>
      </c>
      <c r="X129" s="1144"/>
      <c r="Y129" s="1144"/>
      <c r="Z129" s="1145"/>
      <c r="AA129" s="1028">
        <v>43073912</v>
      </c>
      <c r="AB129" s="1029"/>
      <c r="AC129" s="1029"/>
      <c r="AD129" s="1029"/>
      <c r="AE129" s="1030"/>
      <c r="AF129" s="1031">
        <v>43394954</v>
      </c>
      <c r="AG129" s="1029"/>
      <c r="AH129" s="1029"/>
      <c r="AI129" s="1029"/>
      <c r="AJ129" s="1030"/>
      <c r="AK129" s="1031">
        <v>43724537</v>
      </c>
      <c r="AL129" s="1029"/>
      <c r="AM129" s="1029"/>
      <c r="AN129" s="1029"/>
      <c r="AO129" s="1030"/>
      <c r="AP129" s="1146"/>
      <c r="AQ129" s="1147"/>
      <c r="AR129" s="1147"/>
      <c r="AS129" s="1147"/>
      <c r="AT129" s="1148"/>
      <c r="AU129" s="264"/>
      <c r="AV129" s="264"/>
      <c r="AW129" s="264"/>
      <c r="AX129" s="1137" t="s">
        <v>483</v>
      </c>
      <c r="AY129" s="1020"/>
      <c r="AZ129" s="1020"/>
      <c r="BA129" s="1020"/>
      <c r="BB129" s="1020"/>
      <c r="BC129" s="1020"/>
      <c r="BD129" s="1020"/>
      <c r="BE129" s="1021"/>
      <c r="BF129" s="1138" t="s">
        <v>121</v>
      </c>
      <c r="BG129" s="1139"/>
      <c r="BH129" s="1139"/>
      <c r="BI129" s="1139"/>
      <c r="BJ129" s="1139"/>
      <c r="BK129" s="1139"/>
      <c r="BL129" s="1140"/>
      <c r="BM129" s="1138">
        <v>16.37</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484</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485</v>
      </c>
      <c r="X130" s="1144"/>
      <c r="Y130" s="1144"/>
      <c r="Z130" s="1145"/>
      <c r="AA130" s="1028">
        <v>5021854</v>
      </c>
      <c r="AB130" s="1029"/>
      <c r="AC130" s="1029"/>
      <c r="AD130" s="1029"/>
      <c r="AE130" s="1030"/>
      <c r="AF130" s="1031">
        <v>4963790</v>
      </c>
      <c r="AG130" s="1029"/>
      <c r="AH130" s="1029"/>
      <c r="AI130" s="1029"/>
      <c r="AJ130" s="1030"/>
      <c r="AK130" s="1031">
        <v>4943671</v>
      </c>
      <c r="AL130" s="1029"/>
      <c r="AM130" s="1029"/>
      <c r="AN130" s="1029"/>
      <c r="AO130" s="1030"/>
      <c r="AP130" s="1146"/>
      <c r="AQ130" s="1147"/>
      <c r="AR130" s="1147"/>
      <c r="AS130" s="1147"/>
      <c r="AT130" s="1148"/>
      <c r="AU130" s="264"/>
      <c r="AV130" s="264"/>
      <c r="AW130" s="264"/>
      <c r="AX130" s="1137" t="s">
        <v>486</v>
      </c>
      <c r="AY130" s="1020"/>
      <c r="AZ130" s="1020"/>
      <c r="BA130" s="1020"/>
      <c r="BB130" s="1020"/>
      <c r="BC130" s="1020"/>
      <c r="BD130" s="1020"/>
      <c r="BE130" s="1021"/>
      <c r="BF130" s="1174">
        <v>4.0999999999999996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487</v>
      </c>
      <c r="X131" s="1182"/>
      <c r="Y131" s="1182"/>
      <c r="Z131" s="1183"/>
      <c r="AA131" s="1075">
        <v>38052058</v>
      </c>
      <c r="AB131" s="1054"/>
      <c r="AC131" s="1054"/>
      <c r="AD131" s="1054"/>
      <c r="AE131" s="1055"/>
      <c r="AF131" s="1053">
        <v>38431164</v>
      </c>
      <c r="AG131" s="1054"/>
      <c r="AH131" s="1054"/>
      <c r="AI131" s="1054"/>
      <c r="AJ131" s="1055"/>
      <c r="AK131" s="1053">
        <v>38780866</v>
      </c>
      <c r="AL131" s="1054"/>
      <c r="AM131" s="1054"/>
      <c r="AN131" s="1054"/>
      <c r="AO131" s="1055"/>
      <c r="AP131" s="1184"/>
      <c r="AQ131" s="1185"/>
      <c r="AR131" s="1185"/>
      <c r="AS131" s="1185"/>
      <c r="AT131" s="1186"/>
      <c r="AU131" s="264"/>
      <c r="AV131" s="264"/>
      <c r="AW131" s="264"/>
      <c r="AX131" s="1156" t="s">
        <v>488</v>
      </c>
      <c r="AY131" s="1107"/>
      <c r="AZ131" s="1107"/>
      <c r="BA131" s="1107"/>
      <c r="BB131" s="1107"/>
      <c r="BC131" s="1107"/>
      <c r="BD131" s="1107"/>
      <c r="BE131" s="1108"/>
      <c r="BF131" s="1157">
        <v>30.2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489</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490</v>
      </c>
      <c r="W132" s="1167"/>
      <c r="X132" s="1167"/>
      <c r="Y132" s="1167"/>
      <c r="Z132" s="1168"/>
      <c r="AA132" s="1169">
        <v>4.6925070450000002</v>
      </c>
      <c r="AB132" s="1170"/>
      <c r="AC132" s="1170"/>
      <c r="AD132" s="1170"/>
      <c r="AE132" s="1171"/>
      <c r="AF132" s="1172">
        <v>3.9648135560000002</v>
      </c>
      <c r="AG132" s="1170"/>
      <c r="AH132" s="1170"/>
      <c r="AI132" s="1170"/>
      <c r="AJ132" s="1171"/>
      <c r="AK132" s="1172">
        <v>3.8253488560000002</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491</v>
      </c>
      <c r="W133" s="1150"/>
      <c r="X133" s="1150"/>
      <c r="Y133" s="1150"/>
      <c r="Z133" s="1151"/>
      <c r="AA133" s="1152">
        <v>5.3</v>
      </c>
      <c r="AB133" s="1153"/>
      <c r="AC133" s="1153"/>
      <c r="AD133" s="1153"/>
      <c r="AE133" s="1154"/>
      <c r="AF133" s="1152">
        <v>4.4000000000000004</v>
      </c>
      <c r="AG133" s="1153"/>
      <c r="AH133" s="1153"/>
      <c r="AI133" s="1153"/>
      <c r="AJ133" s="1154"/>
      <c r="AK133" s="1152">
        <v>4.0999999999999996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EEem3JfwJDw9c9Y3i4ZC9oRKFuBOnIk0FAFFCr/Im+qUC9z4cJTrb0vpuku7pGCgHHldLOU6hwjw6b0VaA0gPw==" saltValue="xdplvVdmVKI/Xv8q3vGH9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W46" zoomScale="80" zoomScaleNormal="85" zoomScaleSheetLayoutView="80" workbookViewId="0">
      <selection activeCell="BG34" sqref="BG34:BU34"/>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6nY/rV7Ma3PhWbpWoKpeAv4TQL11qiuU2yLbLsLVA83Cruvg0plK6CAGtHzRwJ6/RT55HVre/yokUUE6CoNicw==" saltValue="nL965v0huGo2QpeDj215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S58" zoomScale="80" zoomScaleNormal="80" zoomScaleSheetLayoutView="55" workbookViewId="0">
      <selection activeCell="BG34" sqref="BG34:BU34"/>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LFrTSKEgyMOSfAc65RO3OIYJnTntgDs+kpPeYNCeNIOPXTZzvQtkATiSG98YqnYuBew+YNL6nfitBdRI75FZw==" saltValue="i4+dD9cB3ebyv5Tl3chix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40" zoomScale="80" zoomScaleSheetLayoutView="80" workbookViewId="0">
      <selection activeCell="BG34" sqref="BG34:BU34"/>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495</v>
      </c>
      <c r="AP7" s="283"/>
      <c r="AQ7" s="284" t="s">
        <v>496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497</v>
      </c>
      <c r="AQ8" s="290" t="s">
        <v>498</v>
      </c>
      <c r="AR8" s="291" t="s">
        <v>499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500</v>
      </c>
      <c r="AL9" s="1193"/>
      <c r="AM9" s="1193"/>
      <c r="AN9" s="1194"/>
      <c r="AO9" s="292">
        <v>14249353</v>
      </c>
      <c r="AP9" s="292">
        <v>60723</v>
      </c>
      <c r="AQ9" s="293">
        <v>56080</v>
      </c>
      <c r="AR9" s="294">
        <v>8.3000000000000007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501</v>
      </c>
      <c r="AL10" s="1193"/>
      <c r="AM10" s="1193"/>
      <c r="AN10" s="1194"/>
      <c r="AO10" s="295">
        <v>1548702</v>
      </c>
      <c r="AP10" s="295">
        <v>6600</v>
      </c>
      <c r="AQ10" s="296">
        <v>3754</v>
      </c>
      <c r="AR10" s="297">
        <v>75.8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502</v>
      </c>
      <c r="AL11" s="1193"/>
      <c r="AM11" s="1193"/>
      <c r="AN11" s="1194"/>
      <c r="AO11" s="295">
        <v>6648</v>
      </c>
      <c r="AP11" s="295">
        <v>28</v>
      </c>
      <c r="AQ11" s="296">
        <v>2189</v>
      </c>
      <c r="AR11" s="297">
        <v>-98.7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503</v>
      </c>
      <c r="AL12" s="1193"/>
      <c r="AM12" s="1193"/>
      <c r="AN12" s="1194"/>
      <c r="AO12" s="295">
        <v>901478</v>
      </c>
      <c r="AP12" s="295">
        <v>3842</v>
      </c>
      <c r="AQ12" s="296">
        <v>1449</v>
      </c>
      <c r="AR12" s="297">
        <v>165.1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504</v>
      </c>
      <c r="AL13" s="1193"/>
      <c r="AM13" s="1193"/>
      <c r="AN13" s="1194"/>
      <c r="AO13" s="295" t="s">
        <v>505</v>
      </c>
      <c r="AP13" s="295" t="s">
        <v>505</v>
      </c>
      <c r="AQ13" s="296">
        <v>54</v>
      </c>
      <c r="AR13" s="297" t="s">
        <v>505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506</v>
      </c>
      <c r="AL14" s="1193"/>
      <c r="AM14" s="1193"/>
      <c r="AN14" s="1194"/>
      <c r="AO14" s="295">
        <v>428181</v>
      </c>
      <c r="AP14" s="295">
        <v>1825</v>
      </c>
      <c r="AQ14" s="296">
        <v>1875</v>
      </c>
      <c r="AR14" s="297">
        <v>-2.7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507</v>
      </c>
      <c r="AL15" s="1193"/>
      <c r="AM15" s="1193"/>
      <c r="AN15" s="1194"/>
      <c r="AO15" s="295">
        <v>188874</v>
      </c>
      <c r="AP15" s="295">
        <v>805</v>
      </c>
      <c r="AQ15" s="296">
        <v>1160</v>
      </c>
      <c r="AR15" s="297">
        <v>-30.6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508</v>
      </c>
      <c r="AL16" s="1196"/>
      <c r="AM16" s="1196"/>
      <c r="AN16" s="1197"/>
      <c r="AO16" s="295">
        <v>-967706</v>
      </c>
      <c r="AP16" s="295">
        <v>-4124</v>
      </c>
      <c r="AQ16" s="296">
        <v>-3977</v>
      </c>
      <c r="AR16" s="297">
        <v>3.7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177</v>
      </c>
      <c r="AL17" s="1196"/>
      <c r="AM17" s="1196"/>
      <c r="AN17" s="1197"/>
      <c r="AO17" s="295">
        <v>16355530</v>
      </c>
      <c r="AP17" s="295">
        <v>69698</v>
      </c>
      <c r="AQ17" s="296">
        <v>62584</v>
      </c>
      <c r="AR17" s="297">
        <v>11.4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513</v>
      </c>
      <c r="AL21" s="1188"/>
      <c r="AM21" s="1188"/>
      <c r="AN21" s="1189"/>
      <c r="AO21" s="307">
        <v>6.08</v>
      </c>
      <c r="AP21" s="308">
        <v>6.17</v>
      </c>
      <c r="AQ21" s="309">
        <v>-0.09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514</v>
      </c>
      <c r="AL22" s="1188"/>
      <c r="AM22" s="1188"/>
      <c r="AN22" s="1189"/>
      <c r="AO22" s="312">
        <v>98.8</v>
      </c>
      <c r="AP22" s="313">
        <v>100.1</v>
      </c>
      <c r="AQ22" s="314">
        <v>-1.3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516</v>
      </c>
      <c r="AO27" s="273"/>
      <c r="AP27" s="273"/>
      <c r="AQ27" s="273"/>
      <c r="AR27" s="273"/>
      <c r="AS27" s="273"/>
      <c r="AT27" s="273"/>
    </row>
    <row r="28" spans="1:46" ht="17.25" x14ac:dyDescent="0.1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495</v>
      </c>
      <c r="AP30" s="283"/>
      <c r="AQ30" s="284" t="s">
        <v>496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497</v>
      </c>
      <c r="AQ31" s="290" t="s">
        <v>498</v>
      </c>
      <c r="AR31" s="291" t="s">
        <v>499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519</v>
      </c>
      <c r="AL32" s="1204"/>
      <c r="AM32" s="1204"/>
      <c r="AN32" s="1205"/>
      <c r="AO32" s="322">
        <v>6590250</v>
      </c>
      <c r="AP32" s="322">
        <v>28084</v>
      </c>
      <c r="AQ32" s="323">
        <v>31427</v>
      </c>
      <c r="AR32" s="324">
        <v>-10.6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520</v>
      </c>
      <c r="AL33" s="1204"/>
      <c r="AM33" s="1204"/>
      <c r="AN33" s="1205"/>
      <c r="AO33" s="322" t="s">
        <v>505</v>
      </c>
      <c r="AP33" s="322" t="s">
        <v>505</v>
      </c>
      <c r="AQ33" s="323">
        <v>3</v>
      </c>
      <c r="AR33" s="324" t="s">
        <v>505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521</v>
      </c>
      <c r="AL34" s="1204"/>
      <c r="AM34" s="1204"/>
      <c r="AN34" s="1205"/>
      <c r="AO34" s="322" t="s">
        <v>505</v>
      </c>
      <c r="AP34" s="322" t="s">
        <v>505</v>
      </c>
      <c r="AQ34" s="323">
        <v>30</v>
      </c>
      <c r="AR34" s="324" t="s">
        <v>505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522</v>
      </c>
      <c r="AL35" s="1204"/>
      <c r="AM35" s="1204"/>
      <c r="AN35" s="1205"/>
      <c r="AO35" s="322">
        <v>1591014</v>
      </c>
      <c r="AP35" s="322">
        <v>6780</v>
      </c>
      <c r="AQ35" s="323">
        <v>10730</v>
      </c>
      <c r="AR35" s="324">
        <v>-36.799999999999997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523</v>
      </c>
      <c r="AL36" s="1204"/>
      <c r="AM36" s="1204"/>
      <c r="AN36" s="1205"/>
      <c r="AO36" s="322">
        <v>12776</v>
      </c>
      <c r="AP36" s="322">
        <v>54</v>
      </c>
      <c r="AQ36" s="323">
        <v>463</v>
      </c>
      <c r="AR36" s="324">
        <v>-88.3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524</v>
      </c>
      <c r="AL37" s="1204"/>
      <c r="AM37" s="1204"/>
      <c r="AN37" s="1205"/>
      <c r="AO37" s="322">
        <v>436330</v>
      </c>
      <c r="AP37" s="322">
        <v>1859</v>
      </c>
      <c r="AQ37" s="323">
        <v>1052</v>
      </c>
      <c r="AR37" s="324">
        <v>76.7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525</v>
      </c>
      <c r="AL38" s="1207"/>
      <c r="AM38" s="1207"/>
      <c r="AN38" s="1208"/>
      <c r="AO38" s="325">
        <v>1632</v>
      </c>
      <c r="AP38" s="325">
        <v>7</v>
      </c>
      <c r="AQ38" s="326">
        <v>1</v>
      </c>
      <c r="AR38" s="314">
        <v>600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526</v>
      </c>
      <c r="AL39" s="1207"/>
      <c r="AM39" s="1207"/>
      <c r="AN39" s="1208"/>
      <c r="AO39" s="322">
        <v>-2204828</v>
      </c>
      <c r="AP39" s="322">
        <v>-9396</v>
      </c>
      <c r="AQ39" s="323">
        <v>-7904</v>
      </c>
      <c r="AR39" s="324">
        <v>18.899999999999999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527</v>
      </c>
      <c r="AL40" s="1204"/>
      <c r="AM40" s="1204"/>
      <c r="AN40" s="1205"/>
      <c r="AO40" s="322">
        <v>-4943671</v>
      </c>
      <c r="AP40" s="322">
        <v>-21067</v>
      </c>
      <c r="AQ40" s="323">
        <v>-27308</v>
      </c>
      <c r="AR40" s="324">
        <v>-22.9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289</v>
      </c>
      <c r="AL41" s="1210"/>
      <c r="AM41" s="1210"/>
      <c r="AN41" s="1211"/>
      <c r="AO41" s="322">
        <v>1483503</v>
      </c>
      <c r="AP41" s="322">
        <v>6322</v>
      </c>
      <c r="AQ41" s="323">
        <v>8493</v>
      </c>
      <c r="AR41" s="324">
        <v>-25.6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495</v>
      </c>
      <c r="AN49" s="1200" t="s">
        <v>531</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532</v>
      </c>
      <c r="AO50" s="339" t="s">
        <v>533</v>
      </c>
      <c r="AP50" s="340" t="s">
        <v>534</v>
      </c>
      <c r="AQ50" s="341" t="s">
        <v>535</v>
      </c>
      <c r="AR50" s="342" t="s">
        <v>536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5653656</v>
      </c>
      <c r="AN51" s="344">
        <v>24131</v>
      </c>
      <c r="AO51" s="345">
        <v>-22.2</v>
      </c>
      <c r="AP51" s="346">
        <v>41235</v>
      </c>
      <c r="AQ51" s="347">
        <v>5.6</v>
      </c>
      <c r="AR51" s="348">
        <v>-27.8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2976111</v>
      </c>
      <c r="AN52" s="352">
        <v>12703</v>
      </c>
      <c r="AO52" s="353">
        <v>-40.9</v>
      </c>
      <c r="AP52" s="354">
        <v>22086</v>
      </c>
      <c r="AQ52" s="355">
        <v>4.2</v>
      </c>
      <c r="AR52" s="356">
        <v>-45.1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6277025</v>
      </c>
      <c r="AN53" s="344">
        <v>26825</v>
      </c>
      <c r="AO53" s="345">
        <v>11.2</v>
      </c>
      <c r="AP53" s="346">
        <v>41862</v>
      </c>
      <c r="AQ53" s="347">
        <v>1.5</v>
      </c>
      <c r="AR53" s="348">
        <v>9.6999999999999993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3578018</v>
      </c>
      <c r="AN54" s="352">
        <v>15290</v>
      </c>
      <c r="AO54" s="353">
        <v>20.399999999999999</v>
      </c>
      <c r="AP54" s="354">
        <v>23710</v>
      </c>
      <c r="AQ54" s="355">
        <v>7.4</v>
      </c>
      <c r="AR54" s="356">
        <v>13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6053042</v>
      </c>
      <c r="AN55" s="344">
        <v>25872</v>
      </c>
      <c r="AO55" s="345">
        <v>-3.6</v>
      </c>
      <c r="AP55" s="346">
        <v>43554</v>
      </c>
      <c r="AQ55" s="347">
        <v>4</v>
      </c>
      <c r="AR55" s="348">
        <v>-7.6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2642584</v>
      </c>
      <c r="AN56" s="352">
        <v>11295</v>
      </c>
      <c r="AO56" s="353">
        <v>-26.1</v>
      </c>
      <c r="AP56" s="354">
        <v>24811</v>
      </c>
      <c r="AQ56" s="355">
        <v>4.5999999999999996</v>
      </c>
      <c r="AR56" s="356">
        <v>-30.7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5805574</v>
      </c>
      <c r="AN57" s="344">
        <v>24773</v>
      </c>
      <c r="AO57" s="345">
        <v>-4.2</v>
      </c>
      <c r="AP57" s="346">
        <v>42581</v>
      </c>
      <c r="AQ57" s="347">
        <v>-2.2000000000000002</v>
      </c>
      <c r="AR57" s="348">
        <v>-2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3528861</v>
      </c>
      <c r="AN58" s="352">
        <v>15058</v>
      </c>
      <c r="AO58" s="353">
        <v>33.299999999999997</v>
      </c>
      <c r="AP58" s="354">
        <v>24354</v>
      </c>
      <c r="AQ58" s="355">
        <v>-1.8</v>
      </c>
      <c r="AR58" s="356">
        <v>35.1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7056626</v>
      </c>
      <c r="AN59" s="344">
        <v>30071</v>
      </c>
      <c r="AO59" s="345">
        <v>21.4</v>
      </c>
      <c r="AP59" s="346">
        <v>45426</v>
      </c>
      <c r="AQ59" s="347">
        <v>6.7</v>
      </c>
      <c r="AR59" s="348">
        <v>14.7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3755095</v>
      </c>
      <c r="AN60" s="352">
        <v>16002</v>
      </c>
      <c r="AO60" s="353">
        <v>6.3</v>
      </c>
      <c r="AP60" s="354">
        <v>24508</v>
      </c>
      <c r="AQ60" s="355">
        <v>0.6</v>
      </c>
      <c r="AR60" s="356">
        <v>5.7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6169185</v>
      </c>
      <c r="AN61" s="359">
        <v>26334</v>
      </c>
      <c r="AO61" s="360">
        <v>0.5</v>
      </c>
      <c r="AP61" s="361">
        <v>42932</v>
      </c>
      <c r="AQ61" s="362">
        <v>3.1</v>
      </c>
      <c r="AR61" s="348">
        <v>-2.6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3296134</v>
      </c>
      <c r="AN62" s="352">
        <v>14070</v>
      </c>
      <c r="AO62" s="353">
        <v>-1.4</v>
      </c>
      <c r="AP62" s="354">
        <v>23894</v>
      </c>
      <c r="AQ62" s="355">
        <v>3</v>
      </c>
      <c r="AR62" s="356">
        <v>-4.4000000000000004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qILhCzOQQje5vrjiqnKUYUCNvpcIqZ9dr8iE1fF0IX4ZigoM5+mOBhkaJohO4TiVQd74jGPD5AuWApe6ySk9sw==" saltValue="DbFLci8qGk7PMxfAcZJBS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49" zoomScale="80" zoomScaleNormal="80" zoomScaleSheetLayoutView="55" workbookViewId="0">
      <selection activeCell="BG34" sqref="BG34:BU34"/>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tJhUjC8tHrCif9kG/13paike4xhpHal5aq7FA1W9ezCUI7Zs59qoJSPqvuyXr6LDwunpO3LFN60cHyd77Hr4Q==" saltValue="toESa5T791cUxYivbCnxL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67" zoomScale="80" zoomScaleNormal="80" zoomScaleSheetLayoutView="55" workbookViewId="0">
      <selection activeCell="BG34" sqref="BG34:BU34"/>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2xpWIojkN2wmtDlM1XbXPgprwU365snrNsYkqE2Qiu4XV65nMnNqAY9CsN0yDZDtU+/WqVRlMjGczJ8zE9EPQ==" saltValue="VdrdkpgYYGNVnoXm3f7XP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D31" zoomScale="80" zoomScaleNormal="80" zoomScaleSheetLayoutView="100" workbookViewId="0">
      <selection activeCell="BG34" sqref="BG34:BU3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12" t="s">
        <v>3</v>
      </c>
      <c r="D47" s="1212"/>
      <c r="E47" s="1213"/>
      <c r="F47" s="11">
        <v>12.86</v>
      </c>
      <c r="G47" s="12">
        <v>12.7</v>
      </c>
      <c r="H47" s="12">
        <v>12.03</v>
      </c>
      <c r="I47" s="12">
        <v>11.93</v>
      </c>
      <c r="J47" s="13">
        <v>12.2</v>
      </c>
    </row>
    <row r="48" spans="2:10" ht="57.75" customHeight="1" x14ac:dyDescent="0.15">
      <c r="B48" s="14"/>
      <c r="C48" s="1214" t="s">
        <v>4</v>
      </c>
      <c r="D48" s="1214"/>
      <c r="E48" s="1215"/>
      <c r="F48" s="15">
        <v>1.93</v>
      </c>
      <c r="G48" s="16">
        <v>1.21</v>
      </c>
      <c r="H48" s="16">
        <v>1.87</v>
      </c>
      <c r="I48" s="16">
        <v>0.85</v>
      </c>
      <c r="J48" s="17">
        <v>1.29</v>
      </c>
    </row>
    <row r="49" spans="2:10" ht="57.75" customHeight="1" thickBot="1" x14ac:dyDescent="0.2">
      <c r="B49" s="18"/>
      <c r="C49" s="1216" t="s">
        <v>5</v>
      </c>
      <c r="D49" s="1216"/>
      <c r="E49" s="1217"/>
      <c r="F49" s="19">
        <v>1.0900000000000001</v>
      </c>
      <c r="G49" s="20">
        <v>0.57999999999999996</v>
      </c>
      <c r="H49" s="20">
        <v>0.09</v>
      </c>
      <c r="I49" s="20" t="s">
        <v>552</v>
      </c>
      <c r="J49" s="21">
        <v>0.8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CNGpBdvCGIEx+oblwkbEa7/Smr8s6euH3sEnBbqOMgsIuUePobR2IwuaUPvcTkOcOubdWXfy2V7r6xsCT5JMw==" saltValue="9s3If+1MaKZpXMqTRY0p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