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財政状況公表\財政状況比較分析表\H29決算\●20191016再分析\県回答（ファイル結合後）\"/>
    </mc:Choice>
  </mc:AlternateContent>
  <xr:revisionPtr revIDLastSave="0" documentId="13_ncr:1_{09793F07-7CFF-4CFB-89C8-538DCFF39865}" xr6:coauthVersionLast="36" xr6:coauthVersionMax="36" xr10:uidLastSave="{00000000-0000-0000-0000-000000000000}"/>
  <bookViews>
    <workbookView xWindow="-15" yWindow="6090" windowWidth="19230" windowHeight="6150" tabRatio="693" firstSheet="12"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W36" i="10"/>
  <c r="BE36" i="10"/>
  <c r="C36" i="10"/>
  <c r="BW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W34" i="10"/>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<sst xmlns="http://schemas.openxmlformats.org/spreadsheetml/2006/main" count="990" uniqueCount="601">
  <si>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</si>
  <si>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</si>
  <si>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</si>
  <si>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</si>
  <si>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</si>
  <si>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</si>
  <si>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</si>
  <si>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</si>
  <si>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</si>
  <si>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</si>
  <si>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</si>
  <si>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</si>
  <si>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</si>
  <si>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</si>
  <si>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</si>
  <si>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</si>
  <si>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</si>
  <si>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</si>
  <si>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</si>
  <si>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</si>
  <si>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</si>
  <si>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</si>
  <si>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</si>
  <si>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</si>
  <si>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</si>
  <si>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</si>
  <si>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</si>
  <si>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</si>
  <si>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</si>
  <si>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</si>
  <si>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</si>
  <si>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</si>
  <si>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</si>
  <si>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</si>
  <si>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</si>
  <si>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</si>
  <si>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</si>
  <si>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</si>
  <si>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</si>
  <si>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</si>
  <si>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</si>
  <si>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</si>
  <si>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</si>
  <si>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</si>
  <si>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</si>
  <si>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</si>
  <si>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</si>
  <si>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</si>
  <si>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</si>
  <si>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</si>
  <si>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</si>
  <si>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</si>
  <si>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</si>
  <si>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</si>
  <si>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</si>
  <si>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</si>
  <si>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</si>
  <si>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</si>
  <si>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</si>
  <si>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</si>
  <si>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</si>
  <si>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</si>
  <si>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</si>
  <si>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</si>
  <si>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</si>
  <si>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</si>
  <si>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</si>
  <si>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</si>
  <si>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</si>
  <si>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</si>
  <si>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</si>
  <si>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</si>
  <si>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</si>
  <si>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</si>
  <si>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</si>
  <si>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</si>
  <si>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</si>
  <si>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</si>
  <si>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</si>
  <si>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</si>
  <si>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</si>
  <si>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</si>
  <si>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</si>
  <si>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</si>
  <si>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</si>
  <si>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</si>
  <si>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</si>
  <si>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</si>
  <si>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</si>
  <si>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</si>
  <si>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</si>
  <si>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</si>
  <si>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</si>
  <si>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</si>
  <si>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</si>
  <si>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</si>
  <si>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</si>
  <si>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</si>
  <si>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</si>
  <si>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</si>
  <si>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</si>
  <si>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</si>
  <si>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</si>
  <si>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</si>
  <si>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</si>
  <si>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</si>
  <si>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</si>
  <si>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</si>
  <si>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</si>
  <si>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</si>
  <si>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</si>
  <si>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</si>
  <si>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</si>
  <si>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</si>
  <si>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</si>
  <si>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</si>
  <si>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</si>
  <si>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</si>
  <si>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</si>
  <si>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</si>
  <si>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</si>
  <si>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</si>
  <si>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</si>
  <si>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</si>
  <si>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</si>
  <si>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</si>
  <si>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</si>
  <si>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</si>
  <si>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</si>
  <si>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</si>
  <si>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</si>
  <si>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</si>
  <si>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</si>
  <si>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</si>
  <si>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</si>
  <si>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</si>
  <si>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</si>
  <si>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</si>
  <si>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</si>
  <si>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</si>
  <si>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</si>
  <si>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</si>
  <si>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</si>
  <si>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</si>
  <si>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</si>
  <si>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</si>
  <si>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</si>
  <si>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</si>
  <si>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</si>
  <si>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</si>
  <si>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</si>
  <si>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</si>
  <si>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</si>
  <si>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</si>
  <si>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</si>
  <si>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</si>
  <si>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</si>
  <si>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</si>
  <si>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</si>
  <si>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</si>
  <si>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</si>
  <si>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</si>
  <si>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</si>
  <si>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</si>
  <si>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</si>
  <si>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</si>
  <si>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</si>
  <si>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</si>
  <si>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</si>
  <si>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</si>
  <si>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</si>
  <si>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</si>
  <si>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</si>
  <si>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</si>
  <si>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</si>
  <si>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</si>
  <si>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</si>
  <si>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</si>
  <si>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</si>
  <si>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</si>
  <si>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</si>
  <si>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</si>
  <si>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</si>
  <si>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</si>
  <si>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</si>
  <si>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</si>
  <si>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</si>
  <si>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</si>
  <si>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</si>
  <si>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</si>
  <si>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</si>
  <si>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</si>
  <si>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</si>
  <si>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</si>
  <si>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</si>
  <si>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</si>
  <si>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</si>
  <si>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</si>
  <si>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</si>
  <si>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</si>
  <si>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</si>
  <si>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</si>
  <si>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</si>
  <si>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</si>
  <si>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兵庫県宝塚市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</si>
  <si>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</si>
  <si>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</si>
  <si>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</si>
  <si>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</si>
  <si>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</si>
  <si>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</si>
  <si>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</si>
  <si>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</si>
  <si>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</si>
  <si>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</si>
  <si>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</si>
  <si>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</si>
  <si>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</si>
  <si>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</si>
  <si>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</si>
  <si>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</si>
  <si>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</si>
  <si>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</si>
  <si>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</si>
  <si>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</si>
  <si>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</si>
  <si>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</si>
  <si>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</si>
  <si>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</si>
  <si>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</si>
  <si>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</si>
  <si>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</si>
  <si>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</si>
  <si>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</si>
  <si>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</si>
  <si>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</si>
  <si>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</si>
  <si>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</si>
  <si>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</si>
  <si>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</si>
  <si>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</si>
  <si>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</si>
  <si>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</si>
  <si>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</si>
  <si>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</si>
  <si>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</si>
  <si>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</si>
  <si>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</si>
  <si>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</si>
  <si>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</si>
  <si>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</si>
  <si>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</si>
  <si>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</si>
  <si>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</si>
  <si>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</si>
  <si>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</si>
  <si>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</si>
  <si>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</si>
  <si>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</si>
  <si>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</si>
  <si>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</si>
  <si>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</si>
  <si>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</si>
  <si>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</si>
  <si>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</si>
  <si>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</si>
  <si>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</si>
  <si>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</si>
  <si>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</si>
  <si>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</si>
  <si>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</si>
  <si>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</si>
  <si>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</si>
  <si>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</si>
  <si>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</si>
  <si>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</si>
  <si>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</si>
  <si>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</si>
  <si>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</si>
  <si>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</si>
  <si>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</si>
  <si>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</si>
  <si>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</si>
  <si>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</si>
  <si>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</si>
  <si>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</si>
  <si>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</si>
  <si>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</si>
  <si>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</si>
  <si>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</si>
  <si>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</si>
  <si>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</si>
  <si>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</si>
  <si>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</si>
  <si>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</si>
  <si>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</si>
  <si>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</si>
  <si>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</si>
  <si>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</si>
  <si>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</si>
  <si>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</si>
  <si>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</si>
  <si>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</si>
  <si>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</si>
  <si>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</si>
  <si>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</si>
  <si>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</si>
  <si>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</si>
  <si>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</si>
  <si>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</si>
  <si>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</si>
  <si>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</si>
  <si>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</si>
  <si>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</si>
  <si>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</si>
  <si>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</si>
  <si>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</si>
  <si>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</si>
  <si>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</si>
  <si>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</si>
  <si>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</si>
  <si>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</si>
  <si>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</si>
  <si>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</si>
  <si>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</si>
  <si>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</si>
  <si>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</si>
  <si>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</si>
  <si>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</si>
  <si>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</si>
  <si>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</si>
  <si>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</si>
  <si>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</si>
  <si>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</si>
  <si>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</si>
  <si>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</si>
  <si>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</si>
  <si>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</si>
  <si>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</si>
  <si>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</si>
  <si>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</si>
  <si>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</si>
  <si>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</si>
  <si>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</si>
  <si>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</si>
  <si>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</si>
  <si>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</si>
  <si>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</si>
  <si>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</si>
  <si>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</si>
  <si>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</si>
  <si>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</si>
  <si>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</si>
  <si>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</si>
  <si>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兵庫県宝塚市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</si>
  <si>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</si>
  <si>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</si>
  <si>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</si>
  <si>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</si>
  <si>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</si>
  <si>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</si>
  <si>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</si>
  <si>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</si>
  <si>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</si>
  <si>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</si>
  <si>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</si>
  <si>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</si>
  <si>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</si>
  <si>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</si>
  <si>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</si>
  <si>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</si>
  <si>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</si>
  <si>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</si>
  <si>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</si>
  <si>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</si>
  <si>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特別会計宝塚すみれ墓苑事業費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</si>
  <si>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</si>
  <si>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</si>
  <si>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</si>
  <si>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</si>
  <si>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</si>
  <si>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</si>
  <si>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</si>
  <si>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</si>
  <si>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</si>
  <si>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</si>
  <si>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</si>
  <si>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</si>
  <si>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</si>
  <si>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</si>
  <si>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</si>
  <si>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国民健康保険診療施設費</t>
    <phoneticPr fontId="5"/>
  </si>
  <si>
    <t>介護保険事業費</t>
    <phoneticPr fontId="5"/>
  </si>
  <si>
    <t>後期高齢者医療事業費</t>
    <phoneticPr fontId="5"/>
  </si>
  <si>
    <t>農業共済事業費</t>
    <phoneticPr fontId="5"/>
  </si>
  <si>
    <t>病院事業会計</t>
    <phoneticPr fontId="5"/>
  </si>
  <si>
    <t>法適用企業</t>
    <phoneticPr fontId="5"/>
  </si>
  <si>
    <t>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</si>
  <si>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</si>
  <si>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</si>
  <si>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</si>
  <si>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</si>
  <si>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</si>
  <si>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</si>
  <si>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</si>
  <si>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</si>
  <si>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</si>
  <si>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</si>
  <si>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</si>
  <si>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</si>
  <si>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</si>
  <si>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</si>
  <si>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</si>
  <si>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</si>
  <si>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</si>
  <si>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</si>
  <si>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</si>
  <si>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</si>
  <si>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</si>
  <si>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</si>
  <si>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</si>
  <si>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</si>
  <si>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</si>
  <si>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</si>
  <si>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</si>
  <si>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</si>
  <si>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</si>
  <si>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</si>
  <si>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</si>
  <si>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</si>
  <si>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</si>
  <si>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</si>
  <si>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</si>
  <si>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</si>
  <si>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</si>
  <si>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</si>
  <si>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</si>
  <si>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</si>
  <si>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</si>
  <si>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</si>
  <si>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</si>
  <si>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</si>
  <si>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</si>
  <si>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</si>
  <si>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</si>
  <si>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</si>
  <si>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</si>
  <si>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</si>
  <si>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</si>
  <si>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</si>
  <si>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</si>
  <si>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</si>
  <si>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</si>
  <si>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</si>
  <si>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</si>
  <si>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</si>
  <si>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</si>
  <si>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</si>
  <si>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</si>
  <si>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</si>
  <si>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</si>
  <si>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</si>
  <si>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</si>
  <si>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</si>
  <si>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国民健康保険診療施設費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</si>
  <si>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</si>
  <si>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</si>
  <si>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</si>
  <si>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</si>
  <si>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</si>
  <si>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</si>
  <si>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</si>
  <si>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</si>
  <si>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</si>
  <si>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</si>
  <si>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</si>
  <si>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</si>
  <si>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</si>
  <si>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</si>
  <si>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</si>
  <si>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</si>
  <si>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</si>
  <si>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</si>
  <si>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</si>
  <si>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</si>
  <si>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</si>
  <si>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</si>
  <si>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</si>
  <si>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</si>
  <si>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</si>
  <si>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</si>
  <si>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</si>
  <si>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</si>
  <si>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</si>
  <si>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</si>
  <si>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</si>
  <si>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</si>
  <si>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</si>
  <si>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</si>
  <si>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</si>
  <si>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</si>
  <si>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</si>
  <si>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</si>
  <si>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</si>
  <si>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</si>
  <si>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</si>
  <si>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</si>
  <si>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</si>
  <si>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</si>
  <si>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</si>
  <si>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</si>
  <si>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</si>
  <si>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</si>
  <si>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</si>
  <si>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</si>
  <si>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</si>
  <si>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</si>
  <si>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</si>
  <si>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</si>
  <si>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</si>
  <si>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</si>
  <si>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</si>
  <si>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</si>
  <si>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</si>
  <si>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</si>
  <si>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</si>
  <si>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</si>
  <si>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</si>
  <si>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</si>
  <si>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</si>
  <si>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</si>
  <si>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</si>
  <si>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</si>
  <si>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</si>
  <si>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</si>
  <si>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</si>
  <si>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</si>
  <si>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</si>
  <si>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</si>
  <si>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</si>
  <si>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</si>
  <si>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</si>
  <si>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</si>
  <si>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</si>
  <si>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</si>
  <si>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</si>
  <si>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</si>
  <si>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</si>
  <si>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</si>
  <si>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</si>
  <si>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</si>
  <si>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</si>
  <si>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0.00</t>
  </si>
  <si>
    <t>病院事業会計</t>
  </si>
  <si>
    <t>▲ 2.46</t>
  </si>
  <si>
    <t>▲ 0.76</t>
  </si>
  <si>
    <t>▲ 0.63</t>
  </si>
  <si>
    <t>▲ 1.67</t>
  </si>
  <si>
    <t>▲ 2.98</t>
  </si>
  <si>
    <t>水道事業会計</t>
  </si>
  <si>
    <t>国民健康保険事業費</t>
  </si>
  <si>
    <t>▲ 3.88</t>
  </si>
  <si>
    <t>▲ 3.39</t>
  </si>
  <si>
    <t>▲ 2.52</t>
  </si>
  <si>
    <t>一般会計</t>
  </si>
  <si>
    <t>介護保険事業費</t>
  </si>
  <si>
    <t>下水道事業会計</t>
  </si>
  <si>
    <t>後期高齢者医療事業費</t>
  </si>
  <si>
    <t>農業共済事業費</t>
  </si>
  <si>
    <t>その他会計（赤字）</t>
  </si>
  <si>
    <t>その他会計（黒字）</t>
  </si>
  <si>
    <t>丹波少年自然の家</t>
    <rPh sb="0" eb="2">
      <t>タンバ</t>
    </rPh>
    <rPh sb="2" eb="4">
      <t>ショウネン</t>
    </rPh>
    <rPh sb="4" eb="6">
      <t>シゼン</t>
    </rPh>
    <rPh sb="7" eb="8">
      <t>イエ</t>
    </rPh>
    <phoneticPr fontId="2"/>
  </si>
  <si>
    <t>（公財）宝塚市スポーツ振興公社</t>
    <rPh sb="1" eb="2">
      <t>コウ</t>
    </rPh>
    <rPh sb="2" eb="3">
      <t>ザイ</t>
    </rPh>
    <rPh sb="4" eb="7">
      <t>タカラヅカシ</t>
    </rPh>
    <rPh sb="11" eb="13">
      <t>シンコウ</t>
    </rPh>
    <rPh sb="13" eb="15">
      <t>コウシャ</t>
    </rPh>
    <phoneticPr fontId="11"/>
  </si>
  <si>
    <t>ソリオ宝塚都市開発（株）</t>
    <rPh sb="3" eb="5">
      <t>タカラヅカ</t>
    </rPh>
    <rPh sb="5" eb="7">
      <t>トシ</t>
    </rPh>
    <rPh sb="7" eb="9">
      <t>カイハツ</t>
    </rPh>
    <rPh sb="10" eb="11">
      <t>カブ</t>
    </rPh>
    <phoneticPr fontId="11"/>
  </si>
  <si>
    <t>（公財）宝塚市文化財団</t>
    <rPh sb="1" eb="2">
      <t>コウ</t>
    </rPh>
    <rPh sb="2" eb="3">
      <t>ザイ</t>
    </rPh>
    <rPh sb="4" eb="7">
      <t>タカラヅカシ</t>
    </rPh>
    <rPh sb="7" eb="9">
      <t>ブンカ</t>
    </rPh>
    <rPh sb="9" eb="11">
      <t>ザイダン</t>
    </rPh>
    <phoneticPr fontId="11"/>
  </si>
  <si>
    <t>（一財）宝塚市保健福祉サービス公社</t>
    <rPh sb="1" eb="2">
      <t>イッ</t>
    </rPh>
    <rPh sb="2" eb="3">
      <t>ザイ</t>
    </rPh>
    <rPh sb="4" eb="7">
      <t>タカラヅカシ</t>
    </rPh>
    <rPh sb="7" eb="9">
      <t>ホケン</t>
    </rPh>
    <rPh sb="9" eb="11">
      <t>フクシ</t>
    </rPh>
    <rPh sb="15" eb="17">
      <t>コウシャ</t>
    </rPh>
    <phoneticPr fontId="11"/>
  </si>
  <si>
    <t>宝塚都市環境サービス（株）</t>
    <rPh sb="0" eb="2">
      <t>タカラヅカ</t>
    </rPh>
    <rPh sb="2" eb="4">
      <t>トシ</t>
    </rPh>
    <rPh sb="4" eb="6">
      <t>カンキョウ</t>
    </rPh>
    <rPh sb="11" eb="12">
      <t>カブ</t>
    </rPh>
    <phoneticPr fontId="11"/>
  </si>
  <si>
    <t>宝塚山本ガーデン・クリエイティブ（株）</t>
    <rPh sb="0" eb="2">
      <t>タカラヅカ</t>
    </rPh>
    <rPh sb="2" eb="4">
      <t>ヤマモト</t>
    </rPh>
    <rPh sb="17" eb="18">
      <t>カブ</t>
    </rPh>
    <phoneticPr fontId="11"/>
  </si>
  <si>
    <t>（株）エフエム宝塚</t>
    <rPh sb="1" eb="2">
      <t>カブ</t>
    </rPh>
    <rPh sb="7" eb="9">
      <t>タカラヅカ</t>
    </rPh>
    <phoneticPr fontId="11"/>
  </si>
  <si>
    <t>宝塚市土地開発公社</t>
    <rPh sb="0" eb="2">
      <t>タカラヅカ</t>
    </rPh>
    <rPh sb="2" eb="3">
      <t>シ</t>
    </rPh>
    <rPh sb="3" eb="5">
      <t>トチ</t>
    </rPh>
    <rPh sb="5" eb="7">
      <t>カイハツ</t>
    </rPh>
    <rPh sb="7" eb="9">
      <t>コウシャ</t>
    </rPh>
    <phoneticPr fontId="11"/>
  </si>
  <si>
    <t>逆瀬川都市開発（株）</t>
    <rPh sb="0" eb="3">
      <t>サカセガワ</t>
    </rPh>
    <rPh sb="3" eb="5">
      <t>トシ</t>
    </rPh>
    <rPh sb="5" eb="7">
      <t>カイハツ</t>
    </rPh>
    <rPh sb="8" eb="9">
      <t>カブ</t>
    </rPh>
    <phoneticPr fontId="11"/>
  </si>
  <si>
    <t>（公財）阪神北広域救急医療財団</t>
    <rPh sb="1" eb="2">
      <t>コウ</t>
    </rPh>
    <rPh sb="2" eb="3">
      <t>ザイ</t>
    </rPh>
    <rPh sb="4" eb="6">
      <t>ハンシン</t>
    </rPh>
    <rPh sb="6" eb="7">
      <t>キタ</t>
    </rPh>
    <rPh sb="7" eb="9">
      <t>コウイキ</t>
    </rPh>
    <rPh sb="9" eb="11">
      <t>キュウキュウ</t>
    </rPh>
    <rPh sb="11" eb="13">
      <t>イリョウ</t>
    </rPh>
    <rPh sb="13" eb="15">
      <t>ザイダン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</si>
  <si>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</si>
  <si>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</si>
  <si>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</si>
  <si>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</si>
  <si>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類似団体と比べ、将来負担比率、有形固定資産減価償却率ともに高い数値となっている。
将来負担比率は減少を見込み、有形固定資産減価償却率は公共施設の最適化の取り組みにより改善を目指している。</t>
    <rPh sb="0" eb="2">
      <t>ルイジ</t>
    </rPh>
    <rPh sb="2" eb="4">
      <t>ダンタイ</t>
    </rPh>
    <rPh sb="5" eb="6">
      <t>クラ</t>
    </rPh>
    <rPh sb="8" eb="10">
      <t>ショウライ</t>
    </rPh>
    <rPh sb="10" eb="12">
      <t>フタン</t>
    </rPh>
    <rPh sb="12" eb="14">
      <t>ヒリツ</t>
    </rPh>
    <rPh sb="15" eb="17">
      <t>ユウケイ</t>
    </rPh>
    <rPh sb="17" eb="19">
      <t>コテイ</t>
    </rPh>
    <rPh sb="19" eb="21">
      <t>シサン</t>
    </rPh>
    <rPh sb="21" eb="23">
      <t>ゲンカ</t>
    </rPh>
    <rPh sb="23" eb="25">
      <t>ショウキャク</t>
    </rPh>
    <rPh sb="25" eb="26">
      <t>リツ</t>
    </rPh>
    <rPh sb="29" eb="30">
      <t>タカ</t>
    </rPh>
    <rPh sb="31" eb="33">
      <t>スウチ</t>
    </rPh>
    <rPh sb="41" eb="43">
      <t>ショウライ</t>
    </rPh>
    <rPh sb="43" eb="45">
      <t>フタン</t>
    </rPh>
    <rPh sb="45" eb="47">
      <t>ヒリツ</t>
    </rPh>
    <rPh sb="48" eb="50">
      <t>ゲンショウ</t>
    </rPh>
    <rPh sb="51" eb="53">
      <t>ミコ</t>
    </rPh>
    <rPh sb="67" eb="69">
      <t>コウキョウ</t>
    </rPh>
    <rPh sb="69" eb="71">
      <t>シセツ</t>
    </rPh>
    <rPh sb="72" eb="75">
      <t>サイテキカ</t>
    </rPh>
    <rPh sb="76" eb="77">
      <t>ト</t>
    </rPh>
    <rPh sb="78" eb="79">
      <t>ク</t>
    </rPh>
    <rPh sb="83" eb="85">
      <t>カイゼン</t>
    </rPh>
    <rPh sb="86" eb="88">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</si>
  <si>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</si>
  <si>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</si>
  <si>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</si>
  <si>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</si>
  <si>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</si>
  <si>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</si>
  <si>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平成28年度決算との比較では将来負担比率では0.6ポイント実質公債費比率では、0.3ポイントの改善となっている。
今後の見通しとしては、将来負担比率については企業債の償還が順調に進んでいることと、団塊世代の退職のピークを終えたことにより比率が減少していくと見込んでおり、
実質公債費率については、市債発行の抑制や公営企業への繰入の減少等により、横ばいまたは緩やかに逓減していくものと見込んでいる。</t>
    <rPh sb="14" eb="16">
      <t>ショウライ</t>
    </rPh>
    <rPh sb="16" eb="18">
      <t>フタン</t>
    </rPh>
    <rPh sb="18" eb="20">
      <t>ヒリツ</t>
    </rPh>
    <rPh sb="29" eb="31">
      <t>ジッシツ</t>
    </rPh>
    <rPh sb="31" eb="34">
      <t>コウサイヒ</t>
    </rPh>
    <rPh sb="34" eb="36">
      <t>ヒリツ</t>
    </rPh>
    <rPh sb="57" eb="59">
      <t>コンゴ</t>
    </rPh>
    <rPh sb="60" eb="62">
      <t>ミトオ</t>
    </rPh>
    <rPh sb="68" eb="70">
      <t>ショウライ</t>
    </rPh>
    <rPh sb="70" eb="72">
      <t>フタン</t>
    </rPh>
    <rPh sb="72" eb="74">
      <t>ヒリツ</t>
    </rPh>
    <rPh sb="79" eb="81">
      <t>キギョウ</t>
    </rPh>
    <rPh sb="81" eb="82">
      <t>サイ</t>
    </rPh>
    <rPh sb="83" eb="85">
      <t>ショウカン</t>
    </rPh>
    <rPh sb="86" eb="88">
      <t>ジュンチョウ</t>
    </rPh>
    <rPh sb="89" eb="90">
      <t>スス</t>
    </rPh>
    <rPh sb="98" eb="100">
      <t>ダンカイ</t>
    </rPh>
    <rPh sb="100" eb="102">
      <t>セダイ</t>
    </rPh>
    <rPh sb="103" eb="105">
      <t>タイショク</t>
    </rPh>
    <rPh sb="110" eb="111">
      <t>オ</t>
    </rPh>
    <rPh sb="118" eb="120">
      <t>ヒリツ</t>
    </rPh>
    <rPh sb="121" eb="123">
      <t>ゲンショウ</t>
    </rPh>
    <rPh sb="128" eb="130">
      <t>ミコ</t>
    </rPh>
    <rPh sb="136" eb="138">
      <t>ジッシツ</t>
    </rPh>
    <rPh sb="138" eb="141">
      <t>コウサイヒ</t>
    </rPh>
    <rPh sb="141" eb="142">
      <t>リツ</t>
    </rPh>
    <rPh sb="148" eb="150">
      <t>シサイ</t>
    </rPh>
    <rPh sb="150" eb="152">
      <t>ハッコウ</t>
    </rPh>
    <rPh sb="153" eb="155">
      <t>ヨクセイ</t>
    </rPh>
    <rPh sb="156" eb="158">
      <t>コウエイ</t>
    </rPh>
    <rPh sb="158" eb="160">
      <t>キギョウ</t>
    </rPh>
    <rPh sb="162" eb="164">
      <t>クリイレ</t>
    </rPh>
    <rPh sb="165" eb="167">
      <t>ゲンショウ</t>
    </rPh>
    <rPh sb="167" eb="168">
      <t>ナド</t>
    </rPh>
    <rPh sb="172" eb="173">
      <t>ヨコ</t>
    </rPh>
    <rPh sb="178" eb="179">
      <t>ユル</t>
    </rPh>
    <rPh sb="182" eb="184">
      <t>テイゲン</t>
    </rPh>
    <rPh sb="191" eb="193">
      <t>ミコ</t>
    </rPh>
    <phoneticPr fontId="5"/>
  </si>
  <si>
    <t>実質公債費比率</t>
    <phoneticPr fontId="5"/>
  </si>
  <si>
    <t xml:space="preserve"> </t>
    <phoneticPr fontId="5"/>
  </si>
  <si>
    <t>市営霊園運営基金</t>
    <rPh sb="0" eb="2">
      <t>シエイ</t>
    </rPh>
    <rPh sb="2" eb="4">
      <t>レイエン</t>
    </rPh>
    <rPh sb="4" eb="6">
      <t>ウンエイ</t>
    </rPh>
    <rPh sb="6" eb="8">
      <t>キキン</t>
    </rPh>
    <phoneticPr fontId="11"/>
  </si>
  <si>
    <t>新ごみ処理施設建設基金</t>
    <rPh sb="0" eb="1">
      <t>シン</t>
    </rPh>
    <rPh sb="3" eb="5">
      <t>ショリ</t>
    </rPh>
    <rPh sb="5" eb="7">
      <t>シセツ</t>
    </rPh>
    <rPh sb="7" eb="9">
      <t>ケンセツ</t>
    </rPh>
    <rPh sb="9" eb="11">
      <t>キキン</t>
    </rPh>
    <phoneticPr fontId="11"/>
  </si>
  <si>
    <t>公共施設等整備保全基金</t>
    <rPh sb="0" eb="2">
      <t>コウキョウ</t>
    </rPh>
    <rPh sb="2" eb="4">
      <t>シセツ</t>
    </rPh>
    <rPh sb="4" eb="5">
      <t>トウ</t>
    </rPh>
    <rPh sb="5" eb="7">
      <t>セイビ</t>
    </rPh>
    <rPh sb="7" eb="9">
      <t>ホゼン</t>
    </rPh>
    <rPh sb="9" eb="11">
      <t>キキン</t>
    </rPh>
    <phoneticPr fontId="11"/>
  </si>
  <si>
    <t>子ども未来基金</t>
    <rPh sb="0" eb="1">
      <t>コ</t>
    </rPh>
    <rPh sb="3" eb="5">
      <t>ミライ</t>
    </rPh>
    <rPh sb="5" eb="7">
      <t>キキン</t>
    </rPh>
    <phoneticPr fontId="11"/>
  </si>
  <si>
    <t>緑化基金</t>
    <rPh sb="0" eb="2">
      <t>リョッカ</t>
    </rPh>
    <rPh sb="2" eb="4">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</si>
</sst>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9B6C-4A24-BF1F-C4CEE77262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24131</c:v>
                </c:pt>
                <c:pt idx="1">
                  <c:v>26825</c:v>
                </c:pt>
                <c:pt idx="2">
                  <c:v>25872</c:v>
                </c:pt>
                <c:pt idx="3">
                  <c:v>24773</c:v>
                </c:pt>
                <c:pt idx="4">
                  <c:v>30071</c:v>
                </c:pt>
              </c:numCache>
            </c:numRef>
          </c:val>
          <c:smooth val="0"/>
          <c:extLst>
            <c:ext xmlns:c16="http://schemas.microsoft.com/office/drawing/2014/chart" uri="{C3380CC4-5D6E-409C-BE32-E72D297353CC}">
              <c16:uniqueId val="{00000001-9B6C-4A24-BF1F-C4CEE772620D}"/>
            </c:ext>
          </c:extLst>
        </c:ser>
        <c:dLbls>
          <c:showLegendKey val="0"/>
          <c:showVal val="0"/>
          <c:showCatName val="0"/>
          <c:showSerName val="0"/>
          <c:showPercent val="0"/>
          <c:showBubbleSize val="0"/>
        </c:dLbls>
        <c:marker val="1"/>
        <c:smooth val="0"/>
        <c:axId val="39024128"/>
        <c:axId val="39026048"/>
      </c:lineChart>
      <c:catAx>
        <c:axId val="39024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26048"/>
        <c:crosses val="autoZero"/>
        <c:auto val="1"/>
        <c:lblAlgn val="ctr"/>
        <c:lblOffset val="100"/>
        <c:tickLblSkip val="1"/>
        <c:tickMarkSkip val="1"/>
        <c:noMultiLvlLbl val="0"/>
      </c:catAx>
      <c:valAx>
        <c:axId val="390260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2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1.93</c:v>
                </c:pt>
                <c:pt idx="1">
                  <c:v>1.21</c:v>
                </c:pt>
                <c:pt idx="2">
                  <c:v>1.87</c:v>
                </c:pt>
                <c:pt idx="3">
                  <c:v>0.85</c:v>
                </c:pt>
                <c:pt idx="4">
                  <c:v>1.29</c:v>
                </c:pt>
              </c:numCache>
            </c:numRef>
          </c:val>
          <c:extLst>
            <c:ext xmlns:c16="http://schemas.microsoft.com/office/drawing/2014/chart" uri="{C3380CC4-5D6E-409C-BE32-E72D297353CC}">
              <c16:uniqueId val="{00000000-6997-4D0B-8582-8BE7FD1223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12.86</c:v>
                </c:pt>
                <c:pt idx="1">
                  <c:v>12.7</c:v>
                </c:pt>
                <c:pt idx="2">
                  <c:v>12.03</c:v>
                </c:pt>
                <c:pt idx="3">
                  <c:v>11.93</c:v>
                </c:pt>
                <c:pt idx="4">
                  <c:v>12.2</c:v>
                </c:pt>
              </c:numCache>
            </c:numRef>
          </c:val>
          <c:extLst>
            <c:ext xmlns:c16="http://schemas.microsoft.com/office/drawing/2014/chart" uri="{C3380CC4-5D6E-409C-BE32-E72D297353CC}">
              <c16:uniqueId val="{00000001-6997-4D0B-8582-8BE7FD122381}"/>
            </c:ext>
          </c:extLst>
        </c:ser>
        <c:dLbls>
          <c:showLegendKey val="0"/>
          <c:showVal val="0"/>
          <c:showCatName val="0"/>
          <c:showSerName val="0"/>
          <c:showPercent val="0"/>
          <c:showBubbleSize val="0"/>
        </c:dLbls>
        <c:gapWidth val="250"/>
        <c:overlap val="100"/>
        <c:axId val="152078208"/>
        <c:axId val="15208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1.0900000000000001</c:v>
                </c:pt>
                <c:pt idx="1">
                  <c:v>0.57999999999999996</c:v>
                </c:pt>
                <c:pt idx="2">
                  <c:v>0.09</c:v>
                </c:pt>
                <c:pt idx="3">
                  <c:v>0</c:v>
                </c:pt>
                <c:pt idx="4">
                  <c:v>0.8</c:v>
                </c:pt>
              </c:numCache>
            </c:numRef>
          </c:val>
          <c:smooth val="0"/>
          <c:extLst>
            <c:ext xmlns:c16="http://schemas.microsoft.com/office/drawing/2014/chart" uri="{C3380CC4-5D6E-409C-BE32-E72D297353CC}">
              <c16:uniqueId val="{00000002-6997-4D0B-8582-8BE7FD122381}"/>
            </c:ext>
          </c:extLst>
        </c:ser>
        <c:dLbls>
          <c:showLegendKey val="0"/>
          <c:showVal val="0"/>
          <c:showCatName val="0"/>
          <c:showSerName val="0"/>
          <c:showPercent val="0"/>
          <c:showBubbleSize val="0"/>
        </c:dLbls>
        <c:marker val="1"/>
        <c:smooth val="0"/>
        <c:axId val="152078208"/>
        <c:axId val="152080384"/>
      </c:lineChart>
      <c:catAx>
        <c:axId val="15207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080384"/>
        <c:crosses val="autoZero"/>
        <c:auto val="1"/>
        <c:lblAlgn val="ctr"/>
        <c:lblOffset val="100"/>
        <c:tickLblSkip val="1"/>
        <c:tickMarkSkip val="1"/>
        <c:noMultiLvlLbl val="0"/>
      </c:catAx>
      <c:valAx>
        <c:axId val="15208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7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c:v>
                </c:pt>
                <c:pt idx="2">
                  <c:v>#N/A</c:v>
                </c:pt>
                <c:pt idx="3">
                  <c:v>0.52</c:v>
                </c:pt>
                <c:pt idx="4">
                  <c:v>#N/A</c:v>
                </c:pt>
                <c:pt idx="5">
                  <c:v>0.5</c:v>
                </c:pt>
                <c:pt idx="6">
                  <c:v>#N/A</c:v>
                </c:pt>
                <c:pt idx="7">
                  <c:v>0.34</c:v>
                </c:pt>
                <c:pt idx="8">
                  <c:v>#N/A</c:v>
                </c:pt>
                <c:pt idx="9">
                  <c:v>0</c:v>
                </c:pt>
              </c:numCache>
            </c:numRef>
          </c:val>
          <c:extLst>
            <c:ext xmlns:c16="http://schemas.microsoft.com/office/drawing/2014/chart" uri="{C3380CC4-5D6E-409C-BE32-E72D297353CC}">
              <c16:uniqueId val="{00000000-1B3D-424A-88C9-6650ABE32F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3D-424A-88C9-6650ABE32F33}"/>
            </c:ext>
          </c:extLst>
        </c:ser>
        <c:ser>
          <c:idx val="2"/>
          <c:order val="2"/>
          <c:tx>
            <c:strRef>
              <c:f>データシート!$A$29</c:f>
              <c:strCache>
                <c:ptCount val="1"/>
                <c:pt idx="0">
                  <c:v>農業共済事業費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0.26</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B3D-424A-88C9-6650ABE32F33}"/>
            </c:ext>
          </c:extLst>
        </c:ser>
        <c:ser>
          <c:idx val="3"/>
          <c:order val="3"/>
          <c:tx>
            <c:strRef>
              <c:f>データシート!$A$30</c:f>
              <c:strCache>
                <c:ptCount val="1"/>
                <c:pt idx="0">
                  <c:v>後期高齢者医療事業費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0.27</c:v>
                </c:pt>
                <c:pt idx="6">
                  <c:v>#N/A</c:v>
                </c:pt>
                <c:pt idx="7">
                  <c:v>0.3</c:v>
                </c:pt>
                <c:pt idx="8">
                  <c:v>#N/A</c:v>
                </c:pt>
                <c:pt idx="9">
                  <c:v>0.3</c:v>
                </c:pt>
              </c:numCache>
            </c:numRef>
          </c:val>
          <c:extLst>
            <c:ext xmlns:c16="http://schemas.microsoft.com/office/drawing/2014/chart" uri="{C3380CC4-5D6E-409C-BE32-E72D297353CC}">
              <c16:uniqueId val="{00000003-1B3D-424A-88C9-6650ABE32F3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0.98</c:v>
                </c:pt>
                <c:pt idx="4">
                  <c:v>#N/A</c:v>
                </c:pt>
                <c:pt idx="5">
                  <c:v>1.35</c:v>
                </c:pt>
                <c:pt idx="6">
                  <c:v>#N/A</c:v>
                </c:pt>
                <c:pt idx="7">
                  <c:v>1.51</c:v>
                </c:pt>
                <c:pt idx="8">
                  <c:v>#N/A</c:v>
                </c:pt>
                <c:pt idx="9">
                  <c:v>0.65</c:v>
                </c:pt>
              </c:numCache>
            </c:numRef>
          </c:val>
          <c:extLst>
            <c:ext xmlns:c16="http://schemas.microsoft.com/office/drawing/2014/chart" uri="{C3380CC4-5D6E-409C-BE32-E72D297353CC}">
              <c16:uniqueId val="{00000004-1B3D-424A-88C9-6650ABE32F33}"/>
            </c:ext>
          </c:extLst>
        </c:ser>
        <c:ser>
          <c:idx val="5"/>
          <c:order val="5"/>
          <c:tx>
            <c:strRef>
              <c:f>データシート!$A$32</c:f>
              <c:strCache>
                <c:ptCount val="1"/>
                <c:pt idx="0">
                  <c:v>介護保険事業費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0.42</c:v>
                </c:pt>
                <c:pt idx="4">
                  <c:v>#N/A</c:v>
                </c:pt>
                <c:pt idx="5">
                  <c:v>0.99</c:v>
                </c:pt>
                <c:pt idx="6">
                  <c:v>#N/A</c:v>
                </c:pt>
                <c:pt idx="7">
                  <c:v>0.92</c:v>
                </c:pt>
                <c:pt idx="8">
                  <c:v>#N/A</c:v>
                </c:pt>
                <c:pt idx="9">
                  <c:v>1.24</c:v>
                </c:pt>
              </c:numCache>
            </c:numRef>
          </c:val>
          <c:extLst>
            <c:ext xmlns:c16="http://schemas.microsoft.com/office/drawing/2014/chart" uri="{C3380CC4-5D6E-409C-BE32-E72D297353CC}">
              <c16:uniqueId val="{00000005-1B3D-424A-88C9-6650ABE32F3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1.52</c:v>
                </c:pt>
                <c:pt idx="2">
                  <c:v>#N/A</c:v>
                </c:pt>
                <c:pt idx="3">
                  <c:v>0.68</c:v>
                </c:pt>
                <c:pt idx="4">
                  <c:v>#N/A</c:v>
                </c:pt>
                <c:pt idx="5">
                  <c:v>1.36</c:v>
                </c:pt>
                <c:pt idx="6">
                  <c:v>#N/A</c:v>
                </c:pt>
                <c:pt idx="7">
                  <c:v>0.5</c:v>
                </c:pt>
                <c:pt idx="8">
                  <c:v>#N/A</c:v>
                </c:pt>
                <c:pt idx="9">
                  <c:v>1.28</c:v>
                </c:pt>
              </c:numCache>
            </c:numRef>
          </c:val>
          <c:extLst>
            <c:ext xmlns:c16="http://schemas.microsoft.com/office/drawing/2014/chart" uri="{C3380CC4-5D6E-409C-BE32-E72D297353CC}">
              <c16:uniqueId val="{00000006-1B3D-424A-88C9-6650ABE32F33}"/>
            </c:ext>
          </c:extLst>
        </c:ser>
        <c:ser>
          <c:idx val="7"/>
          <c:order val="7"/>
          <c:tx>
            <c:strRef>
              <c:f>データシート!$A$34</c:f>
              <c:strCache>
                <c:ptCount val="1"/>
                <c:pt idx="0">
                  <c:v>国民健康保険事業費</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3.88</c:v>
                </c:pt>
                <c:pt idx="1">
                  <c:v>#N/A</c:v>
                </c:pt>
                <c:pt idx="2">
                  <c:v>3.39</c:v>
                </c:pt>
                <c:pt idx="3">
                  <c:v>#N/A</c:v>
                </c:pt>
                <c:pt idx="4">
                  <c:v>2.52</c:v>
                </c:pt>
                <c:pt idx="5">
                  <c:v>#N/A</c:v>
                </c:pt>
                <c:pt idx="6">
                  <c:v>#N/A</c:v>
                </c:pt>
                <c:pt idx="7">
                  <c:v>0.09</c:v>
                </c:pt>
                <c:pt idx="8">
                  <c:v>#N/A</c:v>
                </c:pt>
                <c:pt idx="9">
                  <c:v>2.97</c:v>
                </c:pt>
              </c:numCache>
            </c:numRef>
          </c:val>
          <c:extLst>
            <c:ext xmlns:c16="http://schemas.microsoft.com/office/drawing/2014/chart" uri="{C3380CC4-5D6E-409C-BE32-E72D297353CC}">
              <c16:uniqueId val="{00000007-1B3D-424A-88C9-6650ABE32F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13.94</c:v>
                </c:pt>
                <c:pt idx="2">
                  <c:v>#N/A</c:v>
                </c:pt>
                <c:pt idx="3">
                  <c:v>10.9</c:v>
                </c:pt>
                <c:pt idx="4">
                  <c:v>#N/A</c:v>
                </c:pt>
                <c:pt idx="5">
                  <c:v>8.81</c:v>
                </c:pt>
                <c:pt idx="6">
                  <c:v>#N/A</c:v>
                </c:pt>
                <c:pt idx="7">
                  <c:v>7.39</c:v>
                </c:pt>
                <c:pt idx="8">
                  <c:v>#N/A</c:v>
                </c:pt>
                <c:pt idx="9">
                  <c:v>6.99</c:v>
                </c:pt>
              </c:numCache>
            </c:numRef>
          </c:val>
          <c:extLst>
            <c:ext xmlns:c16="http://schemas.microsoft.com/office/drawing/2014/chart" uri="{C3380CC4-5D6E-409C-BE32-E72D297353CC}">
              <c16:uniqueId val="{00000008-1B3D-424A-88C9-6650ABE32F3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2.46</c:v>
                </c:pt>
                <c:pt idx="1">
                  <c:v>#N/A</c:v>
                </c:pt>
                <c:pt idx="2">
                  <c:v>0.76</c:v>
                </c:pt>
                <c:pt idx="3">
                  <c:v>#N/A</c:v>
                </c:pt>
                <c:pt idx="4">
                  <c:v>0.63</c:v>
                </c:pt>
                <c:pt idx="5">
                  <c:v>#N/A</c:v>
                </c:pt>
                <c:pt idx="6">
                  <c:v>1.67</c:v>
                </c:pt>
                <c:pt idx="7">
                  <c:v>#N/A</c:v>
                </c:pt>
                <c:pt idx="8">
                  <c:v>2.98</c:v>
                </c:pt>
                <c:pt idx="9">
                  <c:v>#N/A</c:v>
                </c:pt>
              </c:numCache>
            </c:numRef>
          </c:val>
          <c:extLst>
            <c:ext xmlns:c16="http://schemas.microsoft.com/office/drawing/2014/chart" uri="{C3380CC4-5D6E-409C-BE32-E72D297353CC}">
              <c16:uniqueId val="{00000009-1B3D-424A-88C9-6650ABE32F33}"/>
            </c:ext>
          </c:extLst>
        </c:ser>
        <c:dLbls>
          <c:showLegendKey val="0"/>
          <c:showVal val="0"/>
          <c:showCatName val="0"/>
          <c:showSerName val="0"/>
          <c:showPercent val="0"/>
          <c:showBubbleSize val="0"/>
        </c:dLbls>
        <c:gapWidth val="150"/>
        <c:overlap val="100"/>
        <c:axId val="152183168"/>
        <c:axId val="152184704"/>
      </c:barChart>
      <c:catAx>
        <c:axId val="15218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184704"/>
        <c:crosses val="autoZero"/>
        <c:auto val="1"/>
        <c:lblAlgn val="ctr"/>
        <c:lblOffset val="100"/>
        <c:tickLblSkip val="1"/>
        <c:tickMarkSkip val="1"/>
        <c:noMultiLvlLbl val="0"/>
      </c:catAx>
      <c:valAx>
        <c:axId val="15218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8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7802</c:v>
                </c:pt>
                <c:pt idx="5">
                  <c:v>7859</c:v>
                </c:pt>
                <c:pt idx="8">
                  <c:v>7499</c:v>
                </c:pt>
                <c:pt idx="11">
                  <c:v>7304</c:v>
                </c:pt>
                <c:pt idx="14">
                  <c:v>7149</c:v>
                </c:pt>
              </c:numCache>
            </c:numRef>
          </c:val>
          <c:extLst>
            <c:ext xmlns:c16="http://schemas.microsoft.com/office/drawing/2014/chart" uri="{C3380CC4-5D6E-409C-BE32-E72D297353CC}">
              <c16:uniqueId val="{00000000-3961-41DD-94C8-9291B60B36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2</c:v>
                </c:pt>
              </c:numCache>
            </c:numRef>
          </c:val>
          <c:extLst>
            <c:ext xmlns:c16="http://schemas.microsoft.com/office/drawing/2014/chart" uri="{C3380CC4-5D6E-409C-BE32-E72D297353CC}">
              <c16:uniqueId val="{00000001-3961-41DD-94C8-9291B60B36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466</c:v>
                </c:pt>
                <c:pt idx="3">
                  <c:v>493</c:v>
                </c:pt>
                <c:pt idx="6">
                  <c:v>593</c:v>
                </c:pt>
                <c:pt idx="9">
                  <c:v>436</c:v>
                </c:pt>
                <c:pt idx="12">
                  <c:v>436</c:v>
                </c:pt>
              </c:numCache>
            </c:numRef>
          </c:val>
          <c:extLst>
            <c:ext xmlns:c16="http://schemas.microsoft.com/office/drawing/2014/chart" uri="{C3380CC4-5D6E-409C-BE32-E72D297353CC}">
              <c16:uniqueId val="{00000002-3961-41DD-94C8-9291B60B36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3</c:v>
                </c:pt>
                <c:pt idx="12">
                  <c:v>13</c:v>
                </c:pt>
              </c:numCache>
            </c:numRef>
          </c:val>
          <c:extLst>
            <c:ext xmlns:c16="http://schemas.microsoft.com/office/drawing/2014/chart" uri="{C3380CC4-5D6E-409C-BE32-E72D297353CC}">
              <c16:uniqueId val="{00000003-3961-41DD-94C8-9291B60B36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1881</c:v>
                </c:pt>
                <c:pt idx="3">
                  <c:v>1662</c:v>
                </c:pt>
                <c:pt idx="6">
                  <c:v>1862</c:v>
                </c:pt>
                <c:pt idx="9">
                  <c:v>1728</c:v>
                </c:pt>
                <c:pt idx="12">
                  <c:v>1591</c:v>
                </c:pt>
              </c:numCache>
            </c:numRef>
          </c:val>
          <c:extLst>
            <c:ext xmlns:c16="http://schemas.microsoft.com/office/drawing/2014/chart" uri="{C3380CC4-5D6E-409C-BE32-E72D297353CC}">
              <c16:uniqueId val="{00000004-3961-41DD-94C8-9291B60B36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30</c:v>
                </c:pt>
                <c:pt idx="3">
                  <c:v>13</c:v>
                </c:pt>
                <c:pt idx="6">
                  <c:v>7</c:v>
                </c:pt>
                <c:pt idx="9">
                  <c:v>0</c:v>
                </c:pt>
                <c:pt idx="12">
                  <c:v>0</c:v>
                </c:pt>
              </c:numCache>
            </c:numRef>
          </c:val>
          <c:extLst>
            <c:ext xmlns:c16="http://schemas.microsoft.com/office/drawing/2014/chart" uri="{C3380CC4-5D6E-409C-BE32-E72D297353CC}">
              <c16:uniqueId val="{00000005-3961-41DD-94C8-9291B60B36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61-41DD-94C8-9291B60B36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7954</c:v>
                </c:pt>
                <c:pt idx="3">
                  <c:v>7431</c:v>
                </c:pt>
                <c:pt idx="6">
                  <c:v>6820</c:v>
                </c:pt>
                <c:pt idx="9">
                  <c:v>6660</c:v>
                </c:pt>
                <c:pt idx="12">
                  <c:v>6590</c:v>
                </c:pt>
              </c:numCache>
            </c:numRef>
          </c:val>
          <c:extLst>
            <c:ext xmlns:c16="http://schemas.microsoft.com/office/drawing/2014/chart" uri="{C3380CC4-5D6E-409C-BE32-E72D297353CC}">
              <c16:uniqueId val="{00000007-3961-41DD-94C8-9291B60B36B4}"/>
            </c:ext>
          </c:extLst>
        </c:ser>
        <c:dLbls>
          <c:showLegendKey val="0"/>
          <c:showVal val="0"/>
          <c:showCatName val="0"/>
          <c:showSerName val="0"/>
          <c:showPercent val="0"/>
          <c:showBubbleSize val="0"/>
        </c:dLbls>
        <c:gapWidth val="100"/>
        <c:overlap val="100"/>
        <c:axId val="149784448"/>
        <c:axId val="14979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2532</c:v>
                </c:pt>
                <c:pt idx="2">
                  <c:v>#N/A</c:v>
                </c:pt>
                <c:pt idx="3">
                  <c:v>#N/A</c:v>
                </c:pt>
                <c:pt idx="4">
                  <c:v>1744</c:v>
                </c:pt>
                <c:pt idx="5">
                  <c:v>#N/A</c:v>
                </c:pt>
                <c:pt idx="6">
                  <c:v>#N/A</c:v>
                </c:pt>
                <c:pt idx="7">
                  <c:v>1786</c:v>
                </c:pt>
                <c:pt idx="8">
                  <c:v>#N/A</c:v>
                </c:pt>
                <c:pt idx="9">
                  <c:v>#N/A</c:v>
                </c:pt>
                <c:pt idx="10">
                  <c:v>1523</c:v>
                </c:pt>
                <c:pt idx="11">
                  <c:v>#N/A</c:v>
                </c:pt>
                <c:pt idx="12">
                  <c:v>#N/A</c:v>
                </c:pt>
                <c:pt idx="13">
                  <c:v>1483</c:v>
                </c:pt>
                <c:pt idx="14">
                  <c:v>#N/A</c:v>
                </c:pt>
              </c:numCache>
            </c:numRef>
          </c:val>
          <c:smooth val="0"/>
          <c:extLst>
            <c:ext xmlns:c16="http://schemas.microsoft.com/office/drawing/2014/chart" uri="{C3380CC4-5D6E-409C-BE32-E72D297353CC}">
              <c16:uniqueId val="{00000008-3961-41DD-94C8-9291B60B36B4}"/>
            </c:ext>
          </c:extLst>
        </c:ser>
        <c:dLbls>
          <c:showLegendKey val="0"/>
          <c:showVal val="0"/>
          <c:showCatName val="0"/>
          <c:showSerName val="0"/>
          <c:showPercent val="0"/>
          <c:showBubbleSize val="0"/>
        </c:dLbls>
        <c:marker val="1"/>
        <c:smooth val="0"/>
        <c:axId val="149784448"/>
        <c:axId val="149798912"/>
      </c:lineChart>
      <c:catAx>
        <c:axId val="1497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798912"/>
        <c:crosses val="autoZero"/>
        <c:auto val="1"/>
        <c:lblAlgn val="ctr"/>
        <c:lblOffset val="100"/>
        <c:tickLblSkip val="1"/>
        <c:tickMarkSkip val="1"/>
        <c:noMultiLvlLbl val="0"/>
      </c:catAx>
      <c:valAx>
        <c:axId val="14979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59568</c:v>
                </c:pt>
                <c:pt idx="5">
                  <c:v>58751</c:v>
                </c:pt>
                <c:pt idx="8">
                  <c:v>58403</c:v>
                </c:pt>
                <c:pt idx="11">
                  <c:v>60313</c:v>
                </c:pt>
                <c:pt idx="14">
                  <c:v>57916</c:v>
                </c:pt>
              </c:numCache>
            </c:numRef>
          </c:val>
          <c:extLst>
            <c:ext xmlns:c16="http://schemas.microsoft.com/office/drawing/2014/chart" uri="{C3380CC4-5D6E-409C-BE32-E72D297353CC}">
              <c16:uniqueId val="{00000000-7043-41DF-A8BC-3DBE08E82F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27207</c:v>
                </c:pt>
                <c:pt idx="5">
                  <c:v>25291</c:v>
                </c:pt>
                <c:pt idx="8">
                  <c:v>25024</c:v>
                </c:pt>
                <c:pt idx="11">
                  <c:v>21815</c:v>
                </c:pt>
                <c:pt idx="14">
                  <c:v>20935</c:v>
                </c:pt>
              </c:numCache>
            </c:numRef>
          </c:val>
          <c:extLst>
            <c:ext xmlns:c16="http://schemas.microsoft.com/office/drawing/2014/chart" uri="{C3380CC4-5D6E-409C-BE32-E72D297353CC}">
              <c16:uniqueId val="{00000001-7043-41DF-A8BC-3DBE08E82F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12881</c:v>
                </c:pt>
                <c:pt idx="5">
                  <c:v>11641</c:v>
                </c:pt>
                <c:pt idx="8">
                  <c:v>10820</c:v>
                </c:pt>
                <c:pt idx="11">
                  <c:v>10514</c:v>
                </c:pt>
                <c:pt idx="14">
                  <c:v>11117</c:v>
                </c:pt>
              </c:numCache>
            </c:numRef>
          </c:val>
          <c:extLst>
            <c:ext xmlns:c16="http://schemas.microsoft.com/office/drawing/2014/chart" uri="{C3380CC4-5D6E-409C-BE32-E72D297353CC}">
              <c16:uniqueId val="{00000002-7043-41DF-A8BC-3DBE08E82F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43-41DF-A8BC-3DBE08E82F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43-41DF-A8BC-3DBE08E82F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1088</c:v>
                </c:pt>
                <c:pt idx="3">
                  <c:v>1048</c:v>
                </c:pt>
                <c:pt idx="6">
                  <c:v>2615</c:v>
                </c:pt>
                <c:pt idx="9">
                  <c:v>2207</c:v>
                </c:pt>
                <c:pt idx="12">
                  <c:v>2159</c:v>
                </c:pt>
              </c:numCache>
            </c:numRef>
          </c:val>
          <c:extLst>
            <c:ext xmlns:c16="http://schemas.microsoft.com/office/drawing/2014/chart" uri="{C3380CC4-5D6E-409C-BE32-E72D297353CC}">
              <c16:uniqueId val="{00000005-7043-41DF-A8BC-3DBE08E82F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11747</c:v>
                </c:pt>
                <c:pt idx="3">
                  <c:v>10251</c:v>
                </c:pt>
                <c:pt idx="6">
                  <c:v>8980</c:v>
                </c:pt>
                <c:pt idx="9">
                  <c:v>8074</c:v>
                </c:pt>
                <c:pt idx="12">
                  <c:v>6885</c:v>
                </c:pt>
              </c:numCache>
            </c:numRef>
          </c:val>
          <c:extLst>
            <c:ext xmlns:c16="http://schemas.microsoft.com/office/drawing/2014/chart" uri="{C3380CC4-5D6E-409C-BE32-E72D297353CC}">
              <c16:uniqueId val="{00000006-7043-41DF-A8BC-3DBE08E82F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c:v>
                </c:pt>
                <c:pt idx="3">
                  <c:v>23</c:v>
                </c:pt>
                <c:pt idx="6">
                  <c:v>20</c:v>
                </c:pt>
                <c:pt idx="9">
                  <c:v>53</c:v>
                </c:pt>
                <c:pt idx="12">
                  <c:v>49</c:v>
                </c:pt>
              </c:numCache>
            </c:numRef>
          </c:val>
          <c:extLst>
            <c:ext xmlns:c16="http://schemas.microsoft.com/office/drawing/2014/chart" uri="{C3380CC4-5D6E-409C-BE32-E72D297353CC}">
              <c16:uniqueId val="{00000007-7043-41DF-A8BC-3DBE08E82F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18835</c:v>
                </c:pt>
                <c:pt idx="3">
                  <c:v>17798</c:v>
                </c:pt>
                <c:pt idx="6">
                  <c:v>17682</c:v>
                </c:pt>
                <c:pt idx="9">
                  <c:v>16336</c:v>
                </c:pt>
                <c:pt idx="12">
                  <c:v>16003</c:v>
                </c:pt>
              </c:numCache>
            </c:numRef>
          </c:val>
          <c:extLst>
            <c:ext xmlns:c16="http://schemas.microsoft.com/office/drawing/2014/chart" uri="{C3380CC4-5D6E-409C-BE32-E72D297353CC}">
              <c16:uniqueId val="{00000008-7043-41DF-A8BC-3DBE08E82F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9237</c:v>
                </c:pt>
                <c:pt idx="3">
                  <c:v>8967</c:v>
                </c:pt>
                <c:pt idx="6">
                  <c:v>6578</c:v>
                </c:pt>
                <c:pt idx="9">
                  <c:v>4700</c:v>
                </c:pt>
                <c:pt idx="12">
                  <c:v>3578</c:v>
                </c:pt>
              </c:numCache>
            </c:numRef>
          </c:val>
          <c:extLst>
            <c:ext xmlns:c16="http://schemas.microsoft.com/office/drawing/2014/chart" uri="{C3380CC4-5D6E-409C-BE32-E72D297353CC}">
              <c16:uniqueId val="{00000009-7043-41DF-A8BC-3DBE08E82F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77244</c:v>
                </c:pt>
                <c:pt idx="3">
                  <c:v>75761</c:v>
                </c:pt>
                <c:pt idx="6">
                  <c:v>74758</c:v>
                </c:pt>
                <c:pt idx="9">
                  <c:v>73128</c:v>
                </c:pt>
                <c:pt idx="12">
                  <c:v>73016</c:v>
                </c:pt>
              </c:numCache>
            </c:numRef>
          </c:val>
          <c:extLst>
            <c:ext xmlns:c16="http://schemas.microsoft.com/office/drawing/2014/chart" uri="{C3380CC4-5D6E-409C-BE32-E72D297353CC}">
              <c16:uniqueId val="{0000000A-7043-41DF-A8BC-3DBE08E82F54}"/>
            </c:ext>
          </c:extLst>
        </c:ser>
        <c:dLbls>
          <c:showLegendKey val="0"/>
          <c:showVal val="0"/>
          <c:showCatName val="0"/>
          <c:showSerName val="0"/>
          <c:showPercent val="0"/>
          <c:showBubbleSize val="0"/>
        </c:dLbls>
        <c:gapWidth val="100"/>
        <c:overlap val="100"/>
        <c:axId val="158978816"/>
        <c:axId val="158980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18521</c:v>
                </c:pt>
                <c:pt idx="2">
                  <c:v>#N/A</c:v>
                </c:pt>
                <c:pt idx="3">
                  <c:v>#N/A</c:v>
                </c:pt>
                <c:pt idx="4">
                  <c:v>18165</c:v>
                </c:pt>
                <c:pt idx="5">
                  <c:v>#N/A</c:v>
                </c:pt>
                <c:pt idx="6">
                  <c:v>#N/A</c:v>
                </c:pt>
                <c:pt idx="7">
                  <c:v>16385</c:v>
                </c:pt>
                <c:pt idx="8">
                  <c:v>#N/A</c:v>
                </c:pt>
                <c:pt idx="9">
                  <c:v>#N/A</c:v>
                </c:pt>
                <c:pt idx="10">
                  <c:v>11855</c:v>
                </c:pt>
                <c:pt idx="11">
                  <c:v>#N/A</c:v>
                </c:pt>
                <c:pt idx="12">
                  <c:v>#N/A</c:v>
                </c:pt>
                <c:pt idx="13">
                  <c:v>11722</c:v>
                </c:pt>
                <c:pt idx="14">
                  <c:v>#N/A</c:v>
                </c:pt>
              </c:numCache>
            </c:numRef>
          </c:val>
          <c:smooth val="0"/>
          <c:extLst>
            <c:ext xmlns:c16="http://schemas.microsoft.com/office/drawing/2014/chart" uri="{C3380CC4-5D6E-409C-BE32-E72D297353CC}">
              <c16:uniqueId val="{0000000B-7043-41DF-A8BC-3DBE08E82F54}"/>
            </c:ext>
          </c:extLst>
        </c:ser>
        <c:dLbls>
          <c:showLegendKey val="0"/>
          <c:showVal val="0"/>
          <c:showCatName val="0"/>
          <c:showSerName val="0"/>
          <c:showPercent val="0"/>
          <c:showBubbleSize val="0"/>
        </c:dLbls>
        <c:marker val="1"/>
        <c:smooth val="0"/>
        <c:axId val="158978816"/>
        <c:axId val="158980736"/>
      </c:lineChart>
      <c:catAx>
        <c:axId val="1589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980736"/>
        <c:crosses val="autoZero"/>
        <c:auto val="1"/>
        <c:lblAlgn val="ctr"/>
        <c:lblOffset val="100"/>
        <c:tickLblSkip val="1"/>
        <c:tickMarkSkip val="1"/>
        <c:noMultiLvlLbl val="0"/>
      </c:catAx>
      <c:valAx>
        <c:axId val="15898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7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5180</c:v>
                </c:pt>
                <c:pt idx="1">
                  <c:v>5177</c:v>
                </c:pt>
                <c:pt idx="2">
                  <c:v>5333</c:v>
                </c:pt>
              </c:numCache>
            </c:numRef>
          </c:val>
          <c:extLst>
            <c:ext xmlns:c16="http://schemas.microsoft.com/office/drawing/2014/chart" uri="{C3380CC4-5D6E-409C-BE32-E72D297353CC}">
              <c16:uniqueId val="{00000000-386E-448F-9C55-B90D669846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682</c:v>
                </c:pt>
                <c:pt idx="1">
                  <c:v>246</c:v>
                </c:pt>
                <c:pt idx="2">
                  <c:v>246</c:v>
                </c:pt>
              </c:numCache>
            </c:numRef>
          </c:val>
          <c:extLst>
            <c:ext xmlns:c16="http://schemas.microsoft.com/office/drawing/2014/chart" uri="{C3380CC4-5D6E-409C-BE32-E72D297353CC}">
              <c16:uniqueId val="{00000001-386E-448F-9C55-B90D669846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4202</c:v>
                </c:pt>
                <c:pt idx="1">
                  <c:v>3895</c:v>
                </c:pt>
                <c:pt idx="2">
                  <c:v>3924</c:v>
                </c:pt>
              </c:numCache>
            </c:numRef>
          </c:val>
          <c:extLst>
            <c:ext xmlns:c16="http://schemas.microsoft.com/office/drawing/2014/chart" uri="{C3380CC4-5D6E-409C-BE32-E72D297353CC}">
              <c16:uniqueId val="{00000002-386E-448F-9C55-B90D6698467C}"/>
            </c:ext>
          </c:extLst>
        </c:ser>
        <c:dLbls>
          <c:showLegendKey val="0"/>
          <c:showVal val="0"/>
          <c:showCatName val="0"/>
          <c:showSerName val="0"/>
          <c:showPercent val="0"/>
          <c:showBubbleSize val="0"/>
        </c:dLbls>
        <c:gapWidth val="120"/>
        <c:overlap val="100"/>
        <c:axId val="158759552"/>
        <c:axId val="158765440"/>
      </c:barChart>
      <c:catAx>
        <c:axId val="15875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765440"/>
        <c:crosses val="autoZero"/>
        <c:auto val="1"/>
        <c:lblAlgn val="ctr"/>
        <c:lblOffset val="100"/>
        <c:tickLblSkip val="1"/>
        <c:tickMarkSkip val="1"/>
        <c:noMultiLvlLbl val="0"/>
      </c:catAx>
      <c:valAx>
        <c:axId val="15876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75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{66BF5D1E-A55F-4259-983E-650859644B97}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5D7-433E-A4BB-3AFE4CA3CC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{A9BB27E3-AEE6-4690-94C5-DB2BFC845B91}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D7-433E-A4BB-3AFE4CA3CC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{ECA5FD7B-7119-4369-BE24-66DCC0943A84}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D7-433E-A4BB-3AFE4CA3CC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{48E28369-67C0-46F9-BF72-8293AA4433F8}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D7-433E-A4BB-3AFE4CA3CC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{04744997-9950-44F3-A12E-706ACF07037E}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D7-433E-A4BB-3AFE4CA3CC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{846A56DA-C37E-4ED2-B122-8AE7447D5EAF}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5D7-433E-A4BB-3AFE4CA3CC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{FA01FEE9-D574-4F20-94D7-89B5C9A49EED}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5D7-433E-A4BB-3AFE4CA3CC4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{3D4972F0-A251-4445-A80B-85D99FCA6177}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5D7-433E-A4BB-3AFE4CA3CC49}"/>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{A50048ED-DD69-4AE8-8A5E-CF5B6F8DE2F8}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5D7-433E-A4BB-3AFE4CA3CC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c:v>
                </c:pt>
                <c:pt idx="32">
                  <c:v>72.7</c:v>
                </c:pt>
              </c:numCache>
            </c:numRef>
          </c:xVal>
          <c:yVal>
            <c:numRef>
              <c:f>公会計指標分析・財政指標組合せ分析表!$BP$51:$DC$51</c:f>
              <c:numCache>
                <c:formatCode>#,##0.0;"▲ "#,##0.0</c:formatCode>
                <c:ptCount val="40"/>
                <c:pt idx="24">
                  <c:v>30.8</c:v>
                </c:pt>
                <c:pt idx="32">
                  <c:v>30.2</c:v>
                </c:pt>
              </c:numCache>
            </c:numRef>
          </c:yVal>
          <c:smooth val="0"/>
          <c:extLst>
            <c:ext xmlns:c16="http://schemas.microsoft.com/office/drawing/2014/chart" uri="{C3380CC4-5D6E-409C-BE32-E72D297353CC}">
              <c16:uniqueId val="{00000009-A5D7-433E-A4BB-3AFE4CA3CC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{6473D019-F883-480F-8B5A-8C9BEDA0F5C8}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5D7-433E-A4BB-3AFE4CA3CC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{EC52A3B0-F9D7-441A-B9BF-52D5C1B660FB}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D7-433E-A4BB-3AFE4CA3CC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{BE5BDC0E-73DA-4451-99AC-C253DC55DBEA}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D7-433E-A4BB-3AFE4CA3CC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{431BA024-F82B-4934-AD2C-453E9D933251}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D7-433E-A4BB-3AFE4CA3CC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{EA8C43CC-3F64-4C59-AF71-1A6047241ACF}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D7-433E-A4BB-3AFE4CA3CC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{9BE77776-A5F0-4737-8B9E-F9C95EA051BB}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5D7-433E-A4BB-3AFE4CA3CC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{B5BCF371-F8D8-4FCF-94C8-EEA479E4E591}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5D7-433E-A4BB-3AFE4CA3CC4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{085BA857-50F9-49F9-8C3D-BDFCF90AF3A2}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5D7-433E-A4BB-3AFE4CA3CC49}"/>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{CAE4B6EE-C7C6-4AF9-8056-B30975A40073}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5D7-433E-A4BB-3AFE4CA3CC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59.4</c:v>
                </c:pt>
              </c:numCache>
            </c:numRef>
          </c:xVal>
          <c:yVal>
            <c:numRef>
              <c:f>公会計指標分析・財政指標組合せ分析表!$BP$55:$DC$55</c:f>
              <c:numCache>
                <c:formatCode>#,##0.0;"▲ "#,##0.0</c:formatCode>
                <c:ptCount val="40"/>
                <c:pt idx="24">
                  <c:v>31</c:v>
                </c:pt>
                <c:pt idx="32">
                  <c:v>30</c:v>
                </c:pt>
              </c:numCache>
            </c:numRef>
          </c:yVal>
          <c:smooth val="0"/>
          <c:extLst>
            <c:ext xmlns:c16="http://schemas.microsoft.com/office/drawing/2014/chart" uri="{C3380CC4-5D6E-409C-BE32-E72D297353CC}">
              <c16:uniqueId val="{00000013-A5D7-433E-A4BB-3AFE4CA3CC49}"/>
            </c:ext>
          </c:extLst>
        </c:ser>
        <c:dLbls>
          <c:showLegendKey val="0"/>
          <c:showVal val="1"/>
          <c:showCatName val="0"/>
          <c:showSerName val="0"/>
          <c:showPercent val="0"/>
          <c:showBubbleSize val="0"/>
        </c:dLbls>
        <c:axId val="117855360"/>
        <c:axId val="117857280"/>
      </c:scatterChart>
      <c:valAx>
        <c:axId val="117855360"/>
        <c:scaling>
          <c:orientation val="minMax"/>
          <c:max val="7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857280"/>
        <c:crosses val="autoZero"/>
        <c:crossBetween val="midCat"/>
      </c:valAx>
      <c:valAx>
        <c:axId val="117857280"/>
        <c:scaling>
          <c:orientation val="minMax"/>
          <c:max val="31.200000000000003"/>
          <c:min val="2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855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866729959841571E-2"/>
                  <c:y val="-4.7824279217785794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{00643719-9AFD-4183-B260-E17F6BBC35DD}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E1E-4A3C-B255-18C32F19CB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{2FBE38EC-63EB-4B8F-8488-9846E7865C54}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1E-4A3C-B255-18C32F19CB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{9083B8BD-B796-4067-B773-F901875A7903}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1E-4A3C-B255-18C32F19CB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{56C40764-42EB-41D9-B832-BCFFFA5B9E79}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1E-4A3C-B255-18C32F19CB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{8054325A-E058-4E70-B52D-BBCD40D09C1C}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1E-4A3C-B255-18C32F19CB9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{70002386-2D5F-4237-A55B-5DF4C6D693A1}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E1E-4A3C-B255-18C32F19CB9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{E1DDDAF9-31D1-418E-B688-98BA0340EC36}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E1E-4A3C-B255-18C32F19CB9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{E1EF5F05-9773-43D0-8DBD-5D42BC4DD016}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E1E-4A3C-B255-18C32F19CB9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{ED712EF8-1616-4A20-BFE1-2392DB4481EF}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E1E-4A3C-B255-18C32F19CB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6.5</c:v>
                </c:pt>
                <c:pt idx="16">
                  <c:v>5.3</c:v>
                </c:pt>
                <c:pt idx="24">
                  <c:v>4.4000000000000004</c:v>
                </c:pt>
                <c:pt idx="32">
                  <c:v>4.0999999999999996</c:v>
                </c:pt>
              </c:numCache>
            </c:numRef>
          </c:xVal>
          <c:yVal>
            <c:numRef>
              <c:f>公会計指標分析・財政指標組合せ分析表!$BP$73:$DC$73</c:f>
              <c:numCache>
                <c:formatCode>#,##0.0;"▲ "#,##0.0</c:formatCode>
                <c:ptCount val="40"/>
                <c:pt idx="0">
                  <c:v>49.5</c:v>
                </c:pt>
                <c:pt idx="8">
                  <c:v>48.8</c:v>
                </c:pt>
                <c:pt idx="16">
                  <c:v>43</c:v>
                </c:pt>
                <c:pt idx="24">
                  <c:v>30.8</c:v>
                </c:pt>
                <c:pt idx="32">
                  <c:v>30.2</c:v>
                </c:pt>
              </c:numCache>
            </c:numRef>
          </c:yVal>
          <c:smooth val="0"/>
          <c:extLst>
            <c:ext xmlns:c16="http://schemas.microsoft.com/office/drawing/2014/chart" uri="{C3380CC4-5D6E-409C-BE32-E72D297353CC}">
              <c16:uniqueId val="{00000009-CE1E-4A3C-B255-18C32F19CB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529253278379698E-2"/>
                  <c:y val="-7.7008672470232686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{7022BA8E-423D-48D7-935C-A2CC249A18EF}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E1E-4A3C-B255-18C32F19CB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{4681240D-DAF2-4828-941E-FB01C8CD0219}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1E-4A3C-B255-18C32F19CB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{9B4E1687-EF81-490E-B867-7C45A23F87EA}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1E-4A3C-B255-18C32F19CB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{2AAEA9EA-25E2-499D-82D9-F1ADB5229262}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1E-4A3C-B255-18C32F19CB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{BD103A2E-0FEA-499D-9755-A86AD4B9FD67}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1E-4A3C-B255-18C32F19CB9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{85C90450-8712-4553-BFFF-AC9AA92650FA}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E1E-4A3C-B255-18C32F19CB9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{FFE4BC23-1F40-4F45-AC56-31DCD13D85BB}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E1E-4A3C-B255-18C32F19CB9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{9513FF34-DCAA-459D-84D4-EB705107DDCD}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E1E-4A3C-B255-18C32F19CB9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{F0371A57-52DB-4101-A6E0-5161A3EEAD3B}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E1E-4A3C-B255-18C32F19CB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CE1E-4A3C-B255-18C32F19CB92}"/>
            </c:ext>
          </c:extLst>
        </c:ser>
        <c:dLbls>
          <c:showLegendKey val="0"/>
          <c:showVal val="1"/>
          <c:showCatName val="0"/>
          <c:showSerName val="0"/>
          <c:showPercent val="0"/>
          <c:showBubbleSize val="0"/>
        </c:dLbls>
        <c:axId val="119287808"/>
        <c:axId val="119289728"/>
      </c:scatterChart>
      <c:valAx>
        <c:axId val="119287808"/>
        <c:scaling>
          <c:orientation val="minMax"/>
          <c:max val="8.1999999999999993"/>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289728"/>
        <c:crosses val="autoZero"/>
        <c:crossBetween val="midCat"/>
      </c:valAx>
      <c:valAx>
        <c:axId val="119289728"/>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287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0"/>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実質公債費比率の分子については、昨年度より約</a:t>
          </a:r>
          <a:r>
            <a:rPr lang="en-US" altLang="ja-JP" sz="1100">
              <a:solidFill>
                <a:sysClr val="windowText" lastClr="000000"/>
              </a:solidFill>
              <a:effectLst/>
              <a:latin typeface="+mn-lt"/>
              <a:ea typeface="+mn-ea"/>
              <a:cs typeface="+mn-cs"/>
            </a:rPr>
            <a:t>0.4</a:t>
          </a:r>
          <a:r>
            <a:rPr lang="ja-JP" altLang="ja-JP" sz="1100">
              <a:solidFill>
                <a:sysClr val="windowText" lastClr="000000"/>
              </a:solidFill>
              <a:effectLst/>
              <a:latin typeface="+mn-lt"/>
              <a:ea typeface="+mn-ea"/>
              <a:cs typeface="+mn-cs"/>
            </a:rPr>
            <a:t>億円の減となった。</a:t>
          </a:r>
          <a:endParaRPr lang="ja-JP" altLang="ja-JP" sz="1400">
            <a:solidFill>
              <a:sysClr val="windowText" lastClr="000000"/>
            </a:solidFill>
            <a:effectLst/>
          </a:endParaRPr>
        </a:p>
        <a:p>
          <a:pPr latinLnBrk="0"/>
          <a:r>
            <a:rPr lang="ja-JP" altLang="ja-JP" sz="1100">
              <a:solidFill>
                <a:sysClr val="windowText" lastClr="000000"/>
              </a:solidFill>
              <a:effectLst/>
              <a:latin typeface="+mn-lt"/>
              <a:ea typeface="+mn-ea"/>
              <a:cs typeface="+mn-cs"/>
            </a:rPr>
            <a:t>　主な要因は、地方債抑制等により元利償還金が</a:t>
          </a:r>
          <a:r>
            <a:rPr lang="en-US" altLang="ja-JP" sz="1100">
              <a:solidFill>
                <a:sysClr val="windowText" lastClr="000000"/>
              </a:solidFill>
              <a:effectLst/>
              <a:latin typeface="+mn-lt"/>
              <a:ea typeface="+mn-ea"/>
              <a:cs typeface="+mn-cs"/>
            </a:rPr>
            <a:t>0.7</a:t>
          </a:r>
          <a:r>
            <a:rPr lang="ja-JP" altLang="ja-JP" sz="1100">
              <a:solidFill>
                <a:sysClr val="windowText" lastClr="000000"/>
              </a:solidFill>
              <a:effectLst/>
              <a:latin typeface="+mn-lt"/>
              <a:ea typeface="+mn-ea"/>
              <a:cs typeface="+mn-cs"/>
            </a:rPr>
            <a:t>億円、公営企業債の元利償還金に対する繰入金が約</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億円の減となったことによる。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将来負担額は前年度に比べて約</a:t>
          </a:r>
          <a:r>
            <a:rPr kumimoji="1" lang="en-US" altLang="ja-JP" sz="1100">
              <a:solidFill>
                <a:sysClr val="windowText" lastClr="000000"/>
              </a:solidFill>
              <a:effectLst/>
              <a:latin typeface="+mn-lt"/>
              <a:ea typeface="+mn-ea"/>
              <a:cs typeface="+mn-cs"/>
            </a:rPr>
            <a:t>28.1</a:t>
          </a:r>
          <a:r>
            <a:rPr kumimoji="1" lang="ja-JP" altLang="ja-JP" sz="1100">
              <a:solidFill>
                <a:sysClr val="windowText" lastClr="000000"/>
              </a:solidFill>
              <a:effectLst/>
              <a:latin typeface="+mn-lt"/>
              <a:ea typeface="+mn-ea"/>
              <a:cs typeface="+mn-cs"/>
            </a:rPr>
            <a:t>億円の減となった。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主な要因は、</a:t>
          </a:r>
          <a:r>
            <a:rPr kumimoji="1" lang="ja-JP" altLang="en-US" sz="1100">
              <a:solidFill>
                <a:sysClr val="windowText" lastClr="000000"/>
              </a:solidFill>
              <a:effectLst/>
              <a:latin typeface="+mn-lt"/>
              <a:ea typeface="+mn-ea"/>
              <a:cs typeface="+mn-cs"/>
            </a:rPr>
            <a:t>退職手当負担見込額が約</a:t>
          </a:r>
          <a:r>
            <a:rPr kumimoji="1" lang="en-US" altLang="ja-JP" sz="1100">
              <a:solidFill>
                <a:sysClr val="windowText" lastClr="000000"/>
              </a:solidFill>
              <a:effectLst/>
              <a:latin typeface="+mn-lt"/>
              <a:ea typeface="+mn-ea"/>
              <a:cs typeface="+mn-cs"/>
            </a:rPr>
            <a:t>11.9</a:t>
          </a:r>
          <a:r>
            <a:rPr kumimoji="1" lang="ja-JP" altLang="ja-JP" sz="1100">
              <a:solidFill>
                <a:sysClr val="windowText" lastClr="000000"/>
              </a:solidFill>
              <a:effectLst/>
              <a:latin typeface="+mn-lt"/>
              <a:ea typeface="+mn-ea"/>
              <a:cs typeface="+mn-cs"/>
            </a:rPr>
            <a:t>億円、債務負担行為に基づく支出予定額が約</a:t>
          </a:r>
          <a:r>
            <a:rPr kumimoji="1" lang="en-US" altLang="ja-JP" sz="1100">
              <a:solidFill>
                <a:sysClr val="windowText" lastClr="000000"/>
              </a:solidFill>
              <a:effectLst/>
              <a:latin typeface="+mn-lt"/>
              <a:ea typeface="+mn-ea"/>
              <a:cs typeface="+mn-cs"/>
            </a:rPr>
            <a:t>11.2</a:t>
          </a:r>
          <a:r>
            <a:rPr kumimoji="1" lang="ja-JP" altLang="ja-JP" sz="1100">
              <a:solidFill>
                <a:sysClr val="windowText" lastClr="000000"/>
              </a:solidFill>
              <a:effectLst/>
              <a:latin typeface="+mn-lt"/>
              <a:ea typeface="+mn-ea"/>
              <a:cs typeface="+mn-cs"/>
            </a:rPr>
            <a:t>億円、公営企業債等繰入見込額が約</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億円の減となったことによる。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分子から差し引く充当可能財源等は、充当可能特定歳入の減などに伴い、約</a:t>
          </a:r>
          <a:r>
            <a:rPr kumimoji="1" lang="en-US" altLang="ja-JP" sz="1100">
              <a:solidFill>
                <a:sysClr val="windowText" lastClr="000000"/>
              </a:solidFill>
              <a:effectLst/>
              <a:latin typeface="+mn-lt"/>
              <a:ea typeface="+mn-ea"/>
              <a:cs typeface="+mn-cs"/>
            </a:rPr>
            <a:t>26.7</a:t>
          </a:r>
          <a:r>
            <a:rPr kumimoji="1" lang="ja-JP" altLang="ja-JP" sz="1100">
              <a:solidFill>
                <a:sysClr val="windowText" lastClr="000000"/>
              </a:solidFill>
              <a:effectLst/>
              <a:latin typeface="+mn-lt"/>
              <a:ea typeface="+mn-ea"/>
              <a:cs typeface="+mn-cs"/>
            </a:rPr>
            <a:t>億円の減となっている。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円、その他特定目的基金が約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クリーンセンターの更新に向け、新ごみ処理施設建設基金に前年度実質収支の一部等を積み立てていく。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新ごみ処理施設建設基金：新ごみ処理施設の建設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公共施設等整備保全基金：公共施設、義務教育施設及び公益施設の整備及び保全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霊園運営基金：市営霊園の運営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ふるさとまちづくり基金：ふるさと納税の積み立て約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霊園運営基金：前年度余剰金等の積み立て約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新ごみ処理施設建設基金：前年度実質収支の一部等の積み立て約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子ども未来基金：子どもが健やかに育つ社会の実現に向け、新規施策に対して取り崩す。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ふるさとまちづくり基金：前年度に積み立てたふるさと納税を取り崩し、寄附者の希望した事業へと充当する。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各種委託、工事費等の契約確定に伴う入札差金の執行留保の徹底や、歳入の確保に努めた結果、約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災害復旧や市債の繰上償還等に対応し安定した財政運営を行うため、一定の金額の確保に努める。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市債の適正な管理に必要な財源を確保し、将来にわたる財政の健全運営に備える。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234,662
231,609
101.80
77,344,648
76,358,823
562,650
43,724,537
72,120,343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開始時において、特に道路工作物のインフラ資産を供用開始時に取得したものとして評価していることなどから高い状況となっている。今後更新を行っていけば下がるもの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年度策定の宝塚市公共施設等総合管理計画、令和元年度策定の宝塚市公共施設（建物施設）保有量最適化方針により、令和</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年度までに総延床面積を</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削減するという目標を掲げ、最適化を進めている。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159639</xdr:rowOff>
    </xdr:from>
    <xdr:to>
      <xdr:col>23</xdr:col>
      <xdr:colOff>136525</xdr:colOff>
      <xdr:row>26</xdr:row>
      <xdr:rowOff>89789</xdr:rowOff>
    </xdr:to>
    <xdr:sp macro="" textlink="">
      <xdr:nvSpPr>
        <xdr:cNvPr id="76" name="楕円 75">
          <a:extLst>
            <a:ext uri="{FF2B5EF4-FFF2-40B4-BE49-F238E27FC236}">
              <a16:creationId xmlns:a16="http://schemas.microsoft.com/office/drawing/2014/main" id="{00000000-0008-0000-0D00-00004C000000}"/>
            </a:ext>
          </a:extLst>
        </xdr:cNvPr>
        <xdr:cNvSpPr/>
      </xdr:nvSpPr>
      <xdr:spPr>
        <a:xfrm>
          <a:off x="4711700" y="52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112666</xdr:rowOff>
    </xdr:from>
    <xdr:ext cx="405111" cy="259045"/>
    <xdr:sp macro="" textlink="">
      <xdr:nvSpPr>
        <xdr:cNvPr id="77" name="有形固定資産減価償却率該当値テキスト">
          <a:extLst>
            <a:ext uri="{FF2B5EF4-FFF2-40B4-BE49-F238E27FC236}">
              <a16:creationId xmlns:a16="http://schemas.microsoft.com/office/drawing/2014/main" id="{00000000-0008-0000-0D00-00004D000000}"/>
            </a:ext>
          </a:extLst>
        </xdr:cNvPr>
        <xdr:cNvSpPr txBox="1"/>
      </xdr:nvSpPr>
      <xdr:spPr>
        <a:xfrm>
          <a:off x="4813300" y="51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18415</xdr:rowOff>
    </xdr:from>
    <xdr:to>
      <xdr:col>19</xdr:col>
      <xdr:colOff>187325</xdr:colOff>
      <xdr:row>26</xdr:row>
      <xdr:rowOff>120015</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40005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38989</xdr:rowOff>
    </xdr:from>
    <xdr:to>
      <xdr:col>23</xdr:col>
      <xdr:colOff>85725</xdr:colOff>
      <xdr:row>26</xdr:row>
      <xdr:rowOff>69215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flipV="1">
          <a:off x="4051300" y="526821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0" name="n_1aveValue有形固定資産減価償却率">
          <a:extLst>
            <a:ext uri="{FF2B5EF4-FFF2-40B4-BE49-F238E27FC236}">
              <a16:creationId xmlns:a16="http://schemas.microsoft.com/office/drawing/2014/main" id="{00000000-0008-0000-0D00-000050000000}"/>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1" name="n_2aveValue有形固定資産減価償却率">
          <a:extLst>
            <a:ext uri="{FF2B5EF4-FFF2-40B4-BE49-F238E27FC236}">
              <a16:creationId xmlns:a16="http://schemas.microsoft.com/office/drawing/2014/main" id="{00000000-0008-0000-0D00-000051000000}"/>
            </a:ext>
          </a:extLst>
        </xdr:cNvPr>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136542</xdr:rowOff>
    </xdr:from>
    <xdr:ext cx="405111" cy="259045"/>
    <xdr:sp macro="" textlink="">
      <xdr:nvSpPr>
        <xdr:cNvPr id="82" name="n_1mainValue有形固定資産減価償却率">
          <a:extLst>
            <a:ext uri="{FF2B5EF4-FFF2-40B4-BE49-F238E27FC236}">
              <a16:creationId xmlns:a16="http://schemas.microsoft.com/office/drawing/2014/main" id="{00000000-0008-0000-0D00-000052000000}"/>
            </a:ext>
          </a:extLst>
        </xdr:cNvPr>
        <xdr:cNvSpPr txBox="1"/>
      </xdr:nvSpPr>
      <xdr:spPr>
        <a:xfrm>
          <a:off x="3836044" y="502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00000000-0008-0000-0D00-00005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00000000-0008-0000-0D00-000054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00000000-0008-0000-0D00-00005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全国平均を上回るものの、兵庫県平均を下回り、類似団体内でもおおむね平均的な数値となっている。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00000000-0008-0000-0D00-00006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a:extLst>
            <a:ext uri="{FF2B5EF4-FFF2-40B4-BE49-F238E27FC236}">
              <a16:creationId xmlns:a16="http://schemas.microsoft.com/office/drawing/2014/main" id="{00000000-0008-0000-0D00-00006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3" name="債務償還可能年数最小値テキスト">
          <a:extLst>
            <a:ext uri="{FF2B5EF4-FFF2-40B4-BE49-F238E27FC236}">
              <a16:creationId xmlns:a16="http://schemas.microsoft.com/office/drawing/2014/main" id="{00000000-0008-0000-0D00-000071000000}"/>
            </a:ext>
          </a:extLst>
        </xdr:cNvPr>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5" name="債務償還可能年数最大値テキスト">
          <a:extLst>
            <a:ext uri="{FF2B5EF4-FFF2-40B4-BE49-F238E27FC236}">
              <a16:creationId xmlns:a16="http://schemas.microsoft.com/office/drawing/2014/main" id="{00000000-0008-0000-0D00-000073000000}"/>
            </a:ext>
          </a:extLst>
        </xdr:cNvPr>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17" name="債務償還可能年数平均値テキスト">
          <a:extLst>
            <a:ext uri="{FF2B5EF4-FFF2-40B4-BE49-F238E27FC236}">
              <a16:creationId xmlns:a16="http://schemas.microsoft.com/office/drawing/2014/main" id="{00000000-0008-0000-0D00-000075000000}"/>
            </a:ext>
          </a:extLst>
        </xdr:cNvPr>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8" name="フローチャート: 判断 117">
          <a:extLst>
            <a:ext uri="{FF2B5EF4-FFF2-40B4-BE49-F238E27FC236}">
              <a16:creationId xmlns:a16="http://schemas.microsoft.com/office/drawing/2014/main" id="{00000000-0008-0000-0D00-000076000000}"/>
            </a:ext>
          </a:extLst>
        </xdr:cNvPr>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4" name="楕円 123">
          <a:extLst>
            <a:ext uri="{FF2B5EF4-FFF2-40B4-BE49-F238E27FC236}">
              <a16:creationId xmlns:a16="http://schemas.microsoft.com/office/drawing/2014/main" id="{00000000-0008-0000-0D00-00007C000000}"/>
            </a:ext>
          </a:extLst>
        </xdr:cNvPr>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25" name="債務償還可能年数該当値テキスト">
          <a:extLst>
            <a:ext uri="{FF2B5EF4-FFF2-40B4-BE49-F238E27FC236}">
              <a16:creationId xmlns:a16="http://schemas.microsoft.com/office/drawing/2014/main" id="{00000000-0008-0000-0D00-00007D000000}"/>
            </a:ext>
          </a:extLst>
        </xdr:cNvPr>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a:extLst>
            <a:ext uri="{FF2B5EF4-FFF2-40B4-BE49-F238E27FC236}">
              <a16:creationId xmlns:a16="http://schemas.microsoft.com/office/drawing/2014/main" id="{00000000-0008-0000-0D00-00007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a:extLst>
            <a:ext uri="{FF2B5EF4-FFF2-40B4-BE49-F238E27FC236}">
              <a16:creationId xmlns:a16="http://schemas.microsoft.com/office/drawing/2014/main" id="{00000000-0008-0000-0D00-00007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234,662
231,609
101.80
77,344,648
76,358,823
562,650
43,724,537
72,120,343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95885</xdr:rowOff>
    </xdr:from>
    <xdr:to>
      <xdr:col>24</xdr:col>
      <xdr:colOff>114300</xdr:colOff>
      <xdr:row>34</xdr:row>
      <xdr:rowOff>26035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48912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570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86360</xdr:rowOff>
    </xdr:from>
    <xdr:to>
      <xdr:col>20</xdr:col>
      <xdr:colOff>38100</xdr:colOff>
      <xdr:row>34</xdr:row>
      <xdr:rowOff>16510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137160</xdr:rowOff>
    </xdr:from>
    <xdr:to>
      <xdr:col>24</xdr:col>
      <xdr:colOff>63500</xdr:colOff>
      <xdr:row>33</xdr:row>
      <xdr:rowOff>146685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3797300" y="57950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33037</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9" name="【道路】&#10;一人当たり延長最小値テキスト">
          <a:extLst>
            <a:ext uri="{FF2B5EF4-FFF2-40B4-BE49-F238E27FC236}">
              <a16:creationId xmlns:a16="http://schemas.microsoft.com/office/drawing/2014/main" id="{00000000-0008-0000-0E00-000063000000}"/>
            </a:ext>
          </a:extLst>
        </xdr:cNvPr>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1" name="【道路】&#10;一人当たり延長最大値テキスト">
          <a:extLst>
            <a:ext uri="{FF2B5EF4-FFF2-40B4-BE49-F238E27FC236}">
              <a16:creationId xmlns:a16="http://schemas.microsoft.com/office/drawing/2014/main" id="{00000000-0008-0000-0E00-000065000000}"/>
            </a:ext>
          </a:extLst>
        </xdr:cNvPr>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3" name="【道路】&#10;一人当たり延長平均値テキスト">
          <a:extLst>
            <a:ext uri="{FF2B5EF4-FFF2-40B4-BE49-F238E27FC236}">
              <a16:creationId xmlns:a16="http://schemas.microsoft.com/office/drawing/2014/main" id="{00000000-0008-0000-0E00-000067000000}"/>
            </a:ext>
          </a:extLst>
        </xdr:cNvPr>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4" name="フローチャート: 判断 103">
          <a:extLst>
            <a:ext uri="{FF2B5EF4-FFF2-40B4-BE49-F238E27FC236}">
              <a16:creationId xmlns:a16="http://schemas.microsoft.com/office/drawing/2014/main" id="{00000000-0008-0000-0E00-000068000000}"/>
            </a:ext>
          </a:extLst>
        </xdr:cNvPr>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90505</xdr:rowOff>
    </xdr:from>
    <xdr:to>
      <xdr:col>55</xdr:col>
      <xdr:colOff>50800</xdr:colOff>
      <xdr:row>41</xdr:row>
      <xdr:rowOff>20655</xdr:rowOff>
    </xdr:to>
    <xdr:sp macro="" textlink="">
      <xdr:nvSpPr>
        <xdr:cNvPr id="112" name="楕円 111">
          <a:extLst>
            <a:ext uri="{FF2B5EF4-FFF2-40B4-BE49-F238E27FC236}">
              <a16:creationId xmlns:a16="http://schemas.microsoft.com/office/drawing/2014/main" id="{00000000-0008-0000-0E00-000070000000}"/>
            </a:ext>
          </a:extLst>
        </xdr:cNvPr>
        <xdr:cNvSpPr/>
      </xdr:nvSpPr>
      <xdr:spPr>
        <a:xfrm>
          <a:off x="10426700" y="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5432</xdr:rowOff>
    </xdr:from>
    <xdr:ext cx="469744" cy="259045"/>
    <xdr:sp macro="" textlink="">
      <xdr:nvSpPr>
        <xdr:cNvPr id="113" name="【道路】&#10;一人当たり延長該当値テキスト">
          <a:extLst>
            <a:ext uri="{FF2B5EF4-FFF2-40B4-BE49-F238E27FC236}">
              <a16:creationId xmlns:a16="http://schemas.microsoft.com/office/drawing/2014/main" id="{00000000-0008-0000-0E00-000071000000}"/>
            </a:ext>
          </a:extLst>
        </xdr:cNvPr>
        <xdr:cNvSpPr txBox="1"/>
      </xdr:nvSpPr>
      <xdr:spPr>
        <a:xfrm>
          <a:off x="10515600" y="686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90963</xdr:rowOff>
    </xdr:from>
    <xdr:to>
      <xdr:col>50</xdr:col>
      <xdr:colOff>165100</xdr:colOff>
      <xdr:row>41</xdr:row>
      <xdr:rowOff>21113</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9588500" y="69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141305</xdr:rowOff>
    </xdr:from>
    <xdr:to>
      <xdr:col>55</xdr:col>
      <xdr:colOff>0</xdr:colOff>
      <xdr:row>40</xdr:row>
      <xdr:rowOff>141763</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639300" y="699930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16" name="n_1aveValue【道路】&#10;一人当たり延長">
          <a:extLst>
            <a:ext uri="{FF2B5EF4-FFF2-40B4-BE49-F238E27FC236}">
              <a16:creationId xmlns:a16="http://schemas.microsoft.com/office/drawing/2014/main" id="{00000000-0008-0000-0E00-000074000000}"/>
            </a:ext>
          </a:extLst>
        </xdr:cNvPr>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7" name="n_2aveValue【道路】&#10;一人当たり延長">
          <a:extLst>
            <a:ext uri="{FF2B5EF4-FFF2-40B4-BE49-F238E27FC236}">
              <a16:creationId xmlns:a16="http://schemas.microsoft.com/office/drawing/2014/main" id="{00000000-0008-0000-0E00-000075000000}"/>
            </a:ext>
          </a:extLst>
        </xdr:cNvPr>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12240</xdr:rowOff>
    </xdr:from>
    <xdr:ext cx="469744" cy="259045"/>
    <xdr:sp macro="" textlink="">
      <xdr:nvSpPr>
        <xdr:cNvPr id="118" name="n_1mainValue【道路】&#10;一人当たり延長">
          <a:extLst>
            <a:ext uri="{FF2B5EF4-FFF2-40B4-BE49-F238E27FC236}">
              <a16:creationId xmlns:a16="http://schemas.microsoft.com/office/drawing/2014/main" id="{00000000-0008-0000-0E00-000076000000}"/>
            </a:ext>
          </a:extLst>
        </xdr:cNvPr>
        <xdr:cNvSpPr txBox="1"/>
      </xdr:nvSpPr>
      <xdr:spPr>
        <a:xfrm>
          <a:off x="9391727" y="70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E00-00009200000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E00-000094000000}"/>
            </a:ext>
          </a:extLst>
        </xdr:cNvPr>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E00-000096000000}"/>
            </a:ext>
          </a:extLst>
        </xdr:cNvPr>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00000000-0008-0000-0E00-0000A0000000}"/>
            </a:ext>
          </a:extLst>
        </xdr:cNvPr>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84727</xdr:rowOff>
    </xdr:from>
    <xdr:to>
      <xdr:col>20</xdr:col>
      <xdr:colOff>38100</xdr:colOff>
      <xdr:row>62</xdr:row>
      <xdr:rowOff>14877</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3746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135527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3797300" y="105417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68053</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35820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31404</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103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00000000-0008-0000-0E00-0000B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88" name="【橋りょう・トンネル】&#10;一人当たり有形固定資産（償却資産）額最小値テキスト">
          <a:extLst>
            <a:ext uri="{FF2B5EF4-FFF2-40B4-BE49-F238E27FC236}">
              <a16:creationId xmlns:a16="http://schemas.microsoft.com/office/drawing/2014/main" id="{00000000-0008-0000-0E00-0000BC000000}"/>
            </a:ext>
          </a:extLst>
        </xdr:cNvPr>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0" name="【橋りょう・トンネル】&#10;一人当たり有形固定資産（償却資産）額最大値テキスト">
          <a:extLst>
            <a:ext uri="{FF2B5EF4-FFF2-40B4-BE49-F238E27FC236}">
              <a16:creationId xmlns:a16="http://schemas.microsoft.com/office/drawing/2014/main" id="{00000000-0008-0000-0E00-0000BE000000}"/>
            </a:ext>
          </a:extLst>
        </xdr:cNvPr>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92" name="【橋りょう・トンネル】&#10;一人当たり有形固定資産（償却資産）額平均値テキスト">
          <a:extLst>
            <a:ext uri="{FF2B5EF4-FFF2-40B4-BE49-F238E27FC236}">
              <a16:creationId xmlns:a16="http://schemas.microsoft.com/office/drawing/2014/main" id="{00000000-0008-0000-0E00-0000C0000000}"/>
            </a:ext>
          </a:extLst>
        </xdr:cNvPr>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67802</xdr:rowOff>
    </xdr:from>
    <xdr:to>
      <xdr:col>55</xdr:col>
      <xdr:colOff>50800</xdr:colOff>
      <xdr:row>61</xdr:row>
      <xdr:rowOff>169402</xdr:rowOff>
    </xdr:to>
    <xdr:sp macro="" textlink="">
      <xdr:nvSpPr>
        <xdr:cNvPr id="201" name="楕円 200">
          <a:extLst>
            <a:ext uri="{FF2B5EF4-FFF2-40B4-BE49-F238E27FC236}">
              <a16:creationId xmlns:a16="http://schemas.microsoft.com/office/drawing/2014/main" id="{00000000-0008-0000-0E00-0000C9000000}"/>
            </a:ext>
          </a:extLst>
        </xdr:cNvPr>
        <xdr:cNvSpPr/>
      </xdr:nvSpPr>
      <xdr:spPr>
        <a:xfrm>
          <a:off x="10426700" y="10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90679</xdr:rowOff>
    </xdr:from>
    <xdr:ext cx="534377" cy="259045"/>
    <xdr:sp macro="" textlink="">
      <xdr:nvSpPr>
        <xdr:cNvPr id="202" name="【橋りょう・トンネル】&#10;一人当たり有形固定資産（償却資産）額該当値テキスト">
          <a:extLst>
            <a:ext uri="{FF2B5EF4-FFF2-40B4-BE49-F238E27FC236}">
              <a16:creationId xmlns:a16="http://schemas.microsoft.com/office/drawing/2014/main" id="{00000000-0008-0000-0E00-0000CA000000}"/>
            </a:ext>
          </a:extLst>
        </xdr:cNvPr>
        <xdr:cNvSpPr txBox="1"/>
      </xdr:nvSpPr>
      <xdr:spPr>
        <a:xfrm>
          <a:off x="10515600" y="103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67272</xdr:rowOff>
    </xdr:from>
    <xdr:to>
      <xdr:col>50</xdr:col>
      <xdr:colOff>165100</xdr:colOff>
      <xdr:row>61</xdr:row>
      <xdr:rowOff>168872</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9588500" y="105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118072</xdr:rowOff>
    </xdr:from>
    <xdr:to>
      <xdr:col>55</xdr:col>
      <xdr:colOff>0</xdr:colOff>
      <xdr:row>61</xdr:row>
      <xdr:rowOff>118602</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9639300" y="10576522"/>
          <a:ext cx="8382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19090</xdr:rowOff>
    </xdr:from>
    <xdr:ext cx="534377" cy="259045"/>
    <xdr:sp macro="" textlink="">
      <xdr:nvSpPr>
        <xdr:cNvPr id="205" name="n_1aveValue【橋りょう・トンネル】&#10;一人当たり有形固定資産（償却資産）額">
          <a:extLst>
            <a:ext uri="{FF2B5EF4-FFF2-40B4-BE49-F238E27FC236}">
              <a16:creationId xmlns:a16="http://schemas.microsoft.com/office/drawing/2014/main" id="{00000000-0008-0000-0E00-0000CD000000}"/>
            </a:ext>
          </a:extLst>
        </xdr:cNvPr>
        <xdr:cNvSpPr txBox="1"/>
      </xdr:nvSpPr>
      <xdr:spPr>
        <a:xfrm>
          <a:off x="93594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06" name="n_2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13949</xdr:rowOff>
    </xdr:from>
    <xdr:ext cx="534377" cy="259045"/>
    <xdr:sp macro="" textlink="">
      <xdr:nvSpPr>
        <xdr:cNvPr id="207" name="n_1main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9359411" y="1030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a:extLst>
            <a:ext uri="{FF2B5EF4-FFF2-40B4-BE49-F238E27FC236}">
              <a16:creationId xmlns:a16="http://schemas.microsoft.com/office/drawing/2014/main" id="{00000000-0008-0000-0E00-0000E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31" name="【公営住宅】&#10;有形固定資産減価償却率最小値テキスト">
          <a:extLst>
            <a:ext uri="{FF2B5EF4-FFF2-40B4-BE49-F238E27FC236}">
              <a16:creationId xmlns:a16="http://schemas.microsoft.com/office/drawing/2014/main" id="{00000000-0008-0000-0E00-0000E7000000}"/>
            </a:ext>
          </a:extLst>
        </xdr:cNvPr>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33" name="【公営住宅】&#10;有形固定資産減価償却率最大値テキスト">
          <a:extLst>
            <a:ext uri="{FF2B5EF4-FFF2-40B4-BE49-F238E27FC236}">
              <a16:creationId xmlns:a16="http://schemas.microsoft.com/office/drawing/2014/main" id="{00000000-0008-0000-0E00-0000E9000000}"/>
            </a:ext>
          </a:extLst>
        </xdr:cNvPr>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35" name="【公営住宅】&#10;有形固定資産減価償却率平均値テキスト">
          <a:extLst>
            <a:ext uri="{FF2B5EF4-FFF2-40B4-BE49-F238E27FC236}">
              <a16:creationId xmlns:a16="http://schemas.microsoft.com/office/drawing/2014/main" id="{00000000-0008-0000-0E00-0000EB000000}"/>
            </a:ext>
          </a:extLst>
        </xdr:cNvPr>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4584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119905</xdr:rowOff>
    </xdr:from>
    <xdr:ext cx="405111" cy="259045"/>
    <xdr:sp macro="" textlink="">
      <xdr:nvSpPr>
        <xdr:cNvPr id="245" name="【公営住宅】&#10;有形固定資産減価償却率該当値テキスト">
          <a:extLst>
            <a:ext uri="{FF2B5EF4-FFF2-40B4-BE49-F238E27FC236}">
              <a16:creationId xmlns:a16="http://schemas.microsoft.com/office/drawing/2014/main" id="{00000000-0008-0000-0E00-0000F5000000}"/>
            </a:ext>
          </a:extLst>
        </xdr:cNvPr>
        <xdr:cNvSpPr txBox="1"/>
      </xdr:nvSpPr>
      <xdr:spPr>
        <a:xfrm>
          <a:off x="4673600" y="1400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138176</xdr:rowOff>
    </xdr:from>
    <xdr:to>
      <xdr:col>20</xdr:col>
      <xdr:colOff>38100</xdr:colOff>
      <xdr:row>83</xdr:row>
      <xdr:rowOff>68326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3746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147828</xdr:rowOff>
    </xdr:from>
    <xdr:to>
      <xdr:col>24</xdr:col>
      <xdr:colOff>63500</xdr:colOff>
      <xdr:row>83</xdr:row>
      <xdr:rowOff>17526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3797300" y="142067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48" name="n_1aveValue【公営住宅】&#10;有形固定資産減価償却率">
          <a:extLst>
            <a:ext uri="{FF2B5EF4-FFF2-40B4-BE49-F238E27FC236}">
              <a16:creationId xmlns:a16="http://schemas.microsoft.com/office/drawing/2014/main" id="{00000000-0008-0000-0E00-0000F8000000}"/>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49" name="n_2aveValue【公営住宅】&#10;有形固定資産減価償却率">
          <a:extLst>
            <a:ext uri="{FF2B5EF4-FFF2-40B4-BE49-F238E27FC236}">
              <a16:creationId xmlns:a16="http://schemas.microsoft.com/office/drawing/2014/main" id="{00000000-0008-0000-0E00-0000F9000000}"/>
            </a:ext>
          </a:extLst>
        </xdr:cNvPr>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84853</xdr:rowOff>
    </xdr:from>
    <xdr:ext cx="405111" cy="259045"/>
    <xdr:sp macro="" textlink="">
      <xdr:nvSpPr>
        <xdr:cNvPr id="250" name="n_1mainValue【公営住宅】&#10;有形固定資産減価償却率">
          <a:extLst>
            <a:ext uri="{FF2B5EF4-FFF2-40B4-BE49-F238E27FC236}">
              <a16:creationId xmlns:a16="http://schemas.microsoft.com/office/drawing/2014/main" id="{00000000-0008-0000-0E00-0000FA000000}"/>
            </a:ext>
          </a:extLst>
        </xdr:cNvPr>
        <xdr:cNvSpPr txBox="1"/>
      </xdr:nvSpPr>
      <xdr:spPr>
        <a:xfrm>
          <a:off x="35820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00000000-0008-0000-0E00-00001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77" name="【公営住宅】&#10;一人当たり面積最小値テキスト">
          <a:extLst>
            <a:ext uri="{FF2B5EF4-FFF2-40B4-BE49-F238E27FC236}">
              <a16:creationId xmlns:a16="http://schemas.microsoft.com/office/drawing/2014/main" id="{00000000-0008-0000-0E00-000015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79" name="【公営住宅】&#10;一人当たり面積最大値テキスト">
          <a:extLst>
            <a:ext uri="{FF2B5EF4-FFF2-40B4-BE49-F238E27FC236}">
              <a16:creationId xmlns:a16="http://schemas.microsoft.com/office/drawing/2014/main" id="{00000000-0008-0000-0E00-000017010000}"/>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81" name="【公営住宅】&#10;一人当たり面積平均値テキスト">
          <a:extLst>
            <a:ext uri="{FF2B5EF4-FFF2-40B4-BE49-F238E27FC236}">
              <a16:creationId xmlns:a16="http://schemas.microsoft.com/office/drawing/2014/main" id="{00000000-0008-0000-0E00-000019010000}"/>
            </a:ext>
          </a:extLst>
        </xdr:cNvPr>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33020</xdr:rowOff>
    </xdr:from>
    <xdr:to>
      <xdr:col>55</xdr:col>
      <xdr:colOff>50800</xdr:colOff>
      <xdr:row>83</xdr:row>
      <xdr:rowOff>134620</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10426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11447</xdr:rowOff>
    </xdr:from>
    <xdr:ext cx="469744" cy="259045"/>
    <xdr:sp macro="" textlink="">
      <xdr:nvSpPr>
        <xdr:cNvPr id="291" name="【公営住宅】&#10;一人当たり面積該当値テキスト">
          <a:extLst>
            <a:ext uri="{FF2B5EF4-FFF2-40B4-BE49-F238E27FC236}">
              <a16:creationId xmlns:a16="http://schemas.microsoft.com/office/drawing/2014/main" id="{00000000-0008-0000-0E00-000023010000}"/>
            </a:ext>
          </a:extLst>
        </xdr:cNvPr>
        <xdr:cNvSpPr txBox="1"/>
      </xdr:nvSpPr>
      <xdr:spPr>
        <a:xfrm>
          <a:off x="10515600" y="142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83820</xdr:rowOff>
    </xdr:from>
    <xdr:to>
      <xdr:col>55</xdr:col>
      <xdr:colOff>0</xdr:colOff>
      <xdr:row>83</xdr:row>
      <xdr:rowOff>83820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9639300" y="14314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294" name="n_1aveValue【公営住宅】&#10;一人当たり面積">
          <a:extLst>
            <a:ext uri="{FF2B5EF4-FFF2-40B4-BE49-F238E27FC236}">
              <a16:creationId xmlns:a16="http://schemas.microsoft.com/office/drawing/2014/main" id="{00000000-0008-0000-0E00-000026010000}"/>
            </a:ext>
          </a:extLst>
        </xdr:cNvPr>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95" name="n_2aveValue【公営住宅】&#10;一人当たり面積">
          <a:extLst>
            <a:ext uri="{FF2B5EF4-FFF2-40B4-BE49-F238E27FC236}">
              <a16:creationId xmlns:a16="http://schemas.microsoft.com/office/drawing/2014/main" id="{00000000-0008-0000-0E00-000027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125747</xdr:rowOff>
    </xdr:from>
    <xdr:ext cx="469744" cy="259045"/>
    <xdr:sp macro="" textlink="">
      <xdr:nvSpPr>
        <xdr:cNvPr id="296" name="n_1mainValue【公営住宅】&#10;一人当たり面積">
          <a:extLst>
            <a:ext uri="{FF2B5EF4-FFF2-40B4-BE49-F238E27FC236}">
              <a16:creationId xmlns:a16="http://schemas.microsoft.com/office/drawing/2014/main" id="{00000000-0008-0000-0E00-000028010000}"/>
            </a:ext>
          </a:extLst>
        </xdr:cNvPr>
        <xdr:cNvSpPr txBox="1"/>
      </xdr:nvSpPr>
      <xdr:spPr>
        <a:xfrm>
          <a:off x="93917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00000000-0008-0000-0E00-00005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id="{00000000-0008-0000-0E00-000056010000}"/>
            </a:ext>
          </a:extLst>
        </xdr:cNvPr>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4" name="【認定こども園・幼稚園・保育所】&#10;有形固定資産減価償却率最大値テキスト">
          <a:extLst>
            <a:ext uri="{FF2B5EF4-FFF2-40B4-BE49-F238E27FC236}">
              <a16:creationId xmlns:a16="http://schemas.microsoft.com/office/drawing/2014/main" id="{00000000-0008-0000-0E00-000058010000}"/>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00000000-0008-0000-0E00-00005A010000}"/>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6268700" y="6423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102569</xdr:rowOff>
    </xdr:from>
    <xdr:ext cx="405111" cy="259045"/>
    <xdr:sp macro="" textlink="">
      <xdr:nvSpPr>
        <xdr:cNvPr id="356" name="【認定こども園・幼稚園・保育所】&#10;有形固定資産減価償却率該当値テキスト">
          <a:extLst>
            <a:ext uri="{FF2B5EF4-FFF2-40B4-BE49-F238E27FC236}">
              <a16:creationId xmlns:a16="http://schemas.microsoft.com/office/drawing/2014/main" id="{00000000-0008-0000-0E00-000064010000}"/>
            </a:ext>
          </a:extLst>
        </xdr:cNvPr>
        <xdr:cNvSpPr txBox="1"/>
      </xdr:nvSpPr>
      <xdr:spPr>
        <a:xfrm>
          <a:off x="16357600" y="627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131128</xdr:rowOff>
    </xdr:from>
    <xdr:to>
      <xdr:col>81</xdr:col>
      <xdr:colOff>101600</xdr:colOff>
      <xdr:row>38</xdr:row>
      <xdr:rowOff>61278</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5430500" y="64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130492</xdr:rowOff>
    </xdr:from>
    <xdr:to>
      <xdr:col>85</xdr:col>
      <xdr:colOff>127000</xdr:colOff>
      <xdr:row>38</xdr:row>
      <xdr:rowOff>10478</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15481300" y="6474142"/>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00000000-0008-0000-0E00-000068010000}"/>
            </a:ext>
          </a:extLst>
        </xdr:cNvPr>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52405</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00000000-0008-0000-0E00-000069010000}"/>
            </a:ext>
          </a:extLst>
        </xdr:cNvPr>
        <xdr:cNvSpPr txBox="1"/>
      </xdr:nvSpPr>
      <xdr:spPr>
        <a:xfrm>
          <a:off x="15266044" y="6567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00000000-0008-0000-0E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00000000-0008-0000-0E00-000082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00000000-0008-0000-0E00-000084010000}"/>
            </a:ext>
          </a:extLst>
        </xdr:cNvPr>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00000000-0008-0000-0E00-000086010000}"/>
            </a:ext>
          </a:extLst>
        </xdr:cNvPr>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156227</xdr:rowOff>
    </xdr:from>
    <xdr:ext cx="469744" cy="259045"/>
    <xdr:sp macro="" textlink="">
      <xdr:nvSpPr>
        <xdr:cNvPr id="400" name="【認定こども園・幼稚園・保育所】&#10;一人当たり面積該当値テキスト">
          <a:extLst>
            <a:ext uri="{FF2B5EF4-FFF2-40B4-BE49-F238E27FC236}">
              <a16:creationId xmlns:a16="http://schemas.microsoft.com/office/drawing/2014/main" id="{00000000-0008-0000-0E00-000090010000}"/>
            </a:ext>
          </a:extLst>
        </xdr:cNvPr>
        <xdr:cNvSpPr txBox="1"/>
      </xdr:nvSpPr>
      <xdr:spPr>
        <a:xfrm>
          <a:off x="22199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57150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21323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99077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a:extLst>
            <a:ext uri="{FF2B5EF4-FFF2-40B4-BE49-F238E27FC236}">
              <a16:creationId xmlns:a16="http://schemas.microsoft.com/office/drawing/2014/main" id="{00000000-0008-0000-0E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31" name="【学校施設】&#10;有形固定資産減価償却率最小値テキスト">
          <a:extLst>
            <a:ext uri="{FF2B5EF4-FFF2-40B4-BE49-F238E27FC236}">
              <a16:creationId xmlns:a16="http://schemas.microsoft.com/office/drawing/2014/main" id="{00000000-0008-0000-0E00-0000AF010000}"/>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3" name="【学校施設】&#10;有形固定資産減価償却率最大値テキスト">
          <a:extLst>
            <a:ext uri="{FF2B5EF4-FFF2-40B4-BE49-F238E27FC236}">
              <a16:creationId xmlns:a16="http://schemas.microsoft.com/office/drawing/2014/main" id="{00000000-0008-0000-0E00-0000B1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35" name="【学校施設】&#10;有形固定資産減価償却率平均値テキスト">
          <a:extLst>
            <a:ext uri="{FF2B5EF4-FFF2-40B4-BE49-F238E27FC236}">
              <a16:creationId xmlns:a16="http://schemas.microsoft.com/office/drawing/2014/main" id="{00000000-0008-0000-0E00-0000B3010000}"/>
            </a:ext>
          </a:extLst>
        </xdr:cNvPr>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445" name="【学校施設】&#10;有形固定資産減価償却率該当値テキスト">
          <a:extLst>
            <a:ext uri="{FF2B5EF4-FFF2-40B4-BE49-F238E27FC236}">
              <a16:creationId xmlns:a16="http://schemas.microsoft.com/office/drawing/2014/main" id="{00000000-0008-0000-0E00-0000BD010000}"/>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15240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flipV="1">
          <a:off x="15481300" y="100698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48" name="n_1aveValue【学校施設】&#10;有形固定資産減価償却率">
          <a:extLst>
            <a:ext uri="{FF2B5EF4-FFF2-40B4-BE49-F238E27FC236}">
              <a16:creationId xmlns:a16="http://schemas.microsoft.com/office/drawing/2014/main" id="{00000000-0008-0000-0E00-0000C0010000}"/>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49" name="n_2aveValue【学校施設】&#10;有形固定資産減価償却率">
          <a:extLst>
            <a:ext uri="{FF2B5EF4-FFF2-40B4-BE49-F238E27FC236}">
              <a16:creationId xmlns:a16="http://schemas.microsoft.com/office/drawing/2014/main" id="{00000000-0008-0000-0E00-0000C1010000}"/>
            </a:ext>
          </a:extLst>
        </xdr:cNvPr>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450" name="n_1mainValue【学校施設】&#10;有形固定資産減価償却率">
          <a:extLst>
            <a:ext uri="{FF2B5EF4-FFF2-40B4-BE49-F238E27FC236}">
              <a16:creationId xmlns:a16="http://schemas.microsoft.com/office/drawing/2014/main" id="{00000000-0008-0000-0E00-0000C2010000}"/>
            </a:ext>
          </a:extLst>
        </xdr:cNvPr>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a:extLst>
            <a:ext uri="{FF2B5EF4-FFF2-40B4-BE49-F238E27FC236}">
              <a16:creationId xmlns:a16="http://schemas.microsoft.com/office/drawing/2014/main" id="{00000000-0008-0000-0E00-0000D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78" name="【学校施設】&#10;一人当たり面積最小値テキスト">
          <a:extLst>
            <a:ext uri="{FF2B5EF4-FFF2-40B4-BE49-F238E27FC236}">
              <a16:creationId xmlns:a16="http://schemas.microsoft.com/office/drawing/2014/main" id="{00000000-0008-0000-0E00-0000DE010000}"/>
            </a:ext>
          </a:extLst>
        </xdr:cNvPr>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80" name="【学校施設】&#10;一人当たり面積最大値テキスト">
          <a:extLst>
            <a:ext uri="{FF2B5EF4-FFF2-40B4-BE49-F238E27FC236}">
              <a16:creationId xmlns:a16="http://schemas.microsoft.com/office/drawing/2014/main" id="{00000000-0008-0000-0E00-0000E0010000}"/>
            </a:ext>
          </a:extLst>
        </xdr:cNvPr>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482" name="【学校施設】&#10;一人当たり面積平均値テキスト">
          <a:extLst>
            <a:ext uri="{FF2B5EF4-FFF2-40B4-BE49-F238E27FC236}">
              <a16:creationId xmlns:a16="http://schemas.microsoft.com/office/drawing/2014/main" id="{00000000-0008-0000-0E00-0000E2010000}"/>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56969</xdr:rowOff>
    </xdr:from>
    <xdr:to>
      <xdr:col>116</xdr:col>
      <xdr:colOff>114300</xdr:colOff>
      <xdr:row>62</xdr:row>
      <xdr:rowOff>158569</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2110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35396</xdr:rowOff>
    </xdr:from>
    <xdr:ext cx="469744" cy="259045"/>
    <xdr:sp macro="" textlink="">
      <xdr:nvSpPr>
        <xdr:cNvPr id="492" name="【学校施設】&#10;一人当たり面積該当値テキスト">
          <a:extLst>
            <a:ext uri="{FF2B5EF4-FFF2-40B4-BE49-F238E27FC236}">
              <a16:creationId xmlns:a16="http://schemas.microsoft.com/office/drawing/2014/main" id="{00000000-0008-0000-0E00-0000EC010000}"/>
            </a:ext>
          </a:extLst>
        </xdr:cNvPr>
        <xdr:cNvSpPr txBox="1"/>
      </xdr:nvSpPr>
      <xdr:spPr>
        <a:xfrm>
          <a:off x="22199600"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60234</xdr:rowOff>
    </xdr:from>
    <xdr:to>
      <xdr:col>112</xdr:col>
      <xdr:colOff>38100</xdr:colOff>
      <xdr:row>62</xdr:row>
      <xdr:rowOff>161834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107769</xdr:rowOff>
    </xdr:from>
    <xdr:to>
      <xdr:col>116</xdr:col>
      <xdr:colOff>63500</xdr:colOff>
      <xdr:row>62</xdr:row>
      <xdr:rowOff>111034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1323300" y="1073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495" name="n_1aveValue【学校施設】&#10;一人当たり面積">
          <a:extLst>
            <a:ext uri="{FF2B5EF4-FFF2-40B4-BE49-F238E27FC236}">
              <a16:creationId xmlns:a16="http://schemas.microsoft.com/office/drawing/2014/main" id="{00000000-0008-0000-0E00-0000EF010000}"/>
            </a:ext>
          </a:extLst>
        </xdr:cNvPr>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96" name="n_2aveValue【学校施設】&#10;一人当たり面積">
          <a:extLst>
            <a:ext uri="{FF2B5EF4-FFF2-40B4-BE49-F238E27FC236}">
              <a16:creationId xmlns:a16="http://schemas.microsoft.com/office/drawing/2014/main" id="{00000000-0008-0000-0E00-0000F0010000}"/>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152961</xdr:rowOff>
    </xdr:from>
    <xdr:ext cx="469744" cy="259045"/>
    <xdr:sp macro="" textlink="">
      <xdr:nvSpPr>
        <xdr:cNvPr id="497" name="n_1mainValue【学校施設】&#10;一人当たり面積">
          <a:extLst>
            <a:ext uri="{FF2B5EF4-FFF2-40B4-BE49-F238E27FC236}">
              <a16:creationId xmlns:a16="http://schemas.microsoft.com/office/drawing/2014/main" id="{00000000-0008-0000-0E00-0000F1010000}"/>
            </a:ext>
          </a:extLst>
        </xdr:cNvPr>
        <xdr:cNvSpPr txBox="1"/>
      </xdr:nvSpPr>
      <xdr:spPr>
        <a:xfrm>
          <a:off x="210757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a:extLst>
            <a:ext uri="{FF2B5EF4-FFF2-40B4-BE49-F238E27FC236}">
              <a16:creationId xmlns:a16="http://schemas.microsoft.com/office/drawing/2014/main" id="{00000000-0008-0000-0E00-00000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23" name="【児童館】&#10;有形固定資産減価償却率最小値テキスト">
          <a:extLst>
            <a:ext uri="{FF2B5EF4-FFF2-40B4-BE49-F238E27FC236}">
              <a16:creationId xmlns:a16="http://schemas.microsoft.com/office/drawing/2014/main" id="{00000000-0008-0000-0E00-00000B02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5" name="【児童館】&#10;有形固定資産減価償却率最大値テキスト">
          <a:extLst>
            <a:ext uri="{FF2B5EF4-FFF2-40B4-BE49-F238E27FC236}">
              <a16:creationId xmlns:a16="http://schemas.microsoft.com/office/drawing/2014/main" id="{00000000-0008-0000-0E00-00000D020000}"/>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27" name="【児童館】&#10;有形固定資産減価償却率平均値テキスト">
          <a:extLst>
            <a:ext uri="{FF2B5EF4-FFF2-40B4-BE49-F238E27FC236}">
              <a16:creationId xmlns:a16="http://schemas.microsoft.com/office/drawing/2014/main" id="{00000000-0008-0000-0E00-00000F020000}"/>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12064</xdr:rowOff>
    </xdr:from>
    <xdr:to>
      <xdr:col>85</xdr:col>
      <xdr:colOff>177800</xdr:colOff>
      <xdr:row>84</xdr:row>
      <xdr:rowOff>113664</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6268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161941</xdr:rowOff>
    </xdr:from>
    <xdr:ext cx="405111" cy="259045"/>
    <xdr:sp macro="" textlink="">
      <xdr:nvSpPr>
        <xdr:cNvPr id="537" name="【児童館】&#10;有形固定資産減価償却率該当値テキスト">
          <a:extLst>
            <a:ext uri="{FF2B5EF4-FFF2-40B4-BE49-F238E27FC236}">
              <a16:creationId xmlns:a16="http://schemas.microsoft.com/office/drawing/2014/main" id="{00000000-0008-0000-0E00-000019020000}"/>
            </a:ext>
          </a:extLst>
        </xdr:cNvPr>
        <xdr:cNvSpPr txBox="1"/>
      </xdr:nvSpPr>
      <xdr:spPr>
        <a:xfrm>
          <a:off x="16357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61595</xdr:rowOff>
    </xdr:from>
    <xdr:to>
      <xdr:col>81</xdr:col>
      <xdr:colOff>101600</xdr:colOff>
      <xdr:row>84</xdr:row>
      <xdr:rowOff>163195</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543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62864</xdr:rowOff>
    </xdr:from>
    <xdr:to>
      <xdr:col>85</xdr:col>
      <xdr:colOff>127000</xdr:colOff>
      <xdr:row>84</xdr:row>
      <xdr:rowOff>112395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5481300" y="144646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40" name="n_1aveValue【児童館】&#10;有形固定資産減価償却率">
          <a:extLst>
            <a:ext uri="{FF2B5EF4-FFF2-40B4-BE49-F238E27FC236}">
              <a16:creationId xmlns:a16="http://schemas.microsoft.com/office/drawing/2014/main" id="{00000000-0008-0000-0E00-00001C020000}"/>
            </a:ext>
          </a:extLst>
        </xdr:cNvPr>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41" name="n_2aveValue【児童館】&#10;有形固定資産減価償却率">
          <a:extLst>
            <a:ext uri="{FF2B5EF4-FFF2-40B4-BE49-F238E27FC236}">
              <a16:creationId xmlns:a16="http://schemas.microsoft.com/office/drawing/2014/main" id="{00000000-0008-0000-0E00-00001D020000}"/>
            </a:ext>
          </a:extLst>
        </xdr:cNvPr>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154322</xdr:rowOff>
    </xdr:from>
    <xdr:ext cx="405111" cy="259045"/>
    <xdr:sp macro="" textlink="">
      <xdr:nvSpPr>
        <xdr:cNvPr id="542" name="n_1mainValue【児童館】&#10;有形固定資産減価償却率">
          <a:extLst>
            <a:ext uri="{FF2B5EF4-FFF2-40B4-BE49-F238E27FC236}">
              <a16:creationId xmlns:a16="http://schemas.microsoft.com/office/drawing/2014/main" id="{00000000-0008-0000-0E00-00001E020000}"/>
            </a:ext>
          </a:extLst>
        </xdr:cNvPr>
        <xdr:cNvSpPr txBox="1"/>
      </xdr:nvSpPr>
      <xdr:spPr>
        <a:xfrm>
          <a:off x="152660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a:extLst>
            <a:ext uri="{FF2B5EF4-FFF2-40B4-BE49-F238E27FC236}">
              <a16:creationId xmlns:a16="http://schemas.microsoft.com/office/drawing/2014/main" id="{00000000-0008-0000-0E00-00003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7" name="【児童館】&#10;一人当たり面積最小値テキスト">
          <a:extLst>
            <a:ext uri="{FF2B5EF4-FFF2-40B4-BE49-F238E27FC236}">
              <a16:creationId xmlns:a16="http://schemas.microsoft.com/office/drawing/2014/main" id="{00000000-0008-0000-0E00-000037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9" name="【児童館】&#10;一人当たり面積最大値テキスト">
          <a:extLst>
            <a:ext uri="{FF2B5EF4-FFF2-40B4-BE49-F238E27FC236}">
              <a16:creationId xmlns:a16="http://schemas.microsoft.com/office/drawing/2014/main" id="{00000000-0008-0000-0E00-000039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571" name="【児童館】&#10;一人当たり面積平均値テキスト">
          <a:extLst>
            <a:ext uri="{FF2B5EF4-FFF2-40B4-BE49-F238E27FC236}">
              <a16:creationId xmlns:a16="http://schemas.microsoft.com/office/drawing/2014/main" id="{00000000-0008-0000-0E00-00003B020000}"/>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581" name="【児童館】&#10;一人当たり面積該当値テキスト">
          <a:extLst>
            <a:ext uri="{FF2B5EF4-FFF2-40B4-BE49-F238E27FC236}">
              <a16:creationId xmlns:a16="http://schemas.microsoft.com/office/drawing/2014/main" id="{00000000-0008-0000-0E00-000045020000}"/>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84" name="n_1aveValue【児童館】&#10;一人当たり面積">
          <a:extLst>
            <a:ext uri="{FF2B5EF4-FFF2-40B4-BE49-F238E27FC236}">
              <a16:creationId xmlns:a16="http://schemas.microsoft.com/office/drawing/2014/main" id="{00000000-0008-0000-0E00-000048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85" name="n_2aveValue【児童館】&#10;一人当たり面積">
          <a:extLst>
            <a:ext uri="{FF2B5EF4-FFF2-40B4-BE49-F238E27FC236}">
              <a16:creationId xmlns:a16="http://schemas.microsoft.com/office/drawing/2014/main" id="{00000000-0008-0000-0E00-000049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586" name="n_1mainValue【児童館】&#10;一人当たり面積">
          <a:extLst>
            <a:ext uri="{FF2B5EF4-FFF2-40B4-BE49-F238E27FC236}">
              <a16:creationId xmlns:a16="http://schemas.microsoft.com/office/drawing/2014/main" id="{00000000-0008-0000-0E00-00004A0200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id="{00000000-0008-0000-0E00-00006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14" name="【公民館】&#10;有形固定資産減価償却率最小値テキスト">
          <a:extLst>
            <a:ext uri="{FF2B5EF4-FFF2-40B4-BE49-F238E27FC236}">
              <a16:creationId xmlns:a16="http://schemas.microsoft.com/office/drawing/2014/main" id="{00000000-0008-0000-0E00-000066020000}"/>
            </a:ext>
          </a:extLst>
        </xdr:cNvPr>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16" name="【公民館】&#10;有形固定資産減価償却率最大値テキスト">
          <a:extLst>
            <a:ext uri="{FF2B5EF4-FFF2-40B4-BE49-F238E27FC236}">
              <a16:creationId xmlns:a16="http://schemas.microsoft.com/office/drawing/2014/main" id="{00000000-0008-0000-0E00-000068020000}"/>
            </a:ext>
          </a:extLst>
        </xdr:cNvPr>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18" name="【公民館】&#10;有形固定資産減価償却率平均値テキスト">
          <a:extLst>
            <a:ext uri="{FF2B5EF4-FFF2-40B4-BE49-F238E27FC236}">
              <a16:creationId xmlns:a16="http://schemas.microsoft.com/office/drawing/2014/main" id="{00000000-0008-0000-0E00-00006A020000}"/>
            </a:ext>
          </a:extLst>
        </xdr:cNvPr>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22134</xdr:rowOff>
    </xdr:from>
    <xdr:to>
      <xdr:col>85</xdr:col>
      <xdr:colOff>177800</xdr:colOff>
      <xdr:row>108</xdr:row>
      <xdr:rowOff>123734</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6268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108511</xdr:rowOff>
    </xdr:from>
    <xdr:ext cx="405111" cy="259045"/>
    <xdr:sp macro="" textlink="">
      <xdr:nvSpPr>
        <xdr:cNvPr id="628" name="【公民館】&#10;有形固定資産減価償却率該当値テキスト">
          <a:extLst>
            <a:ext uri="{FF2B5EF4-FFF2-40B4-BE49-F238E27FC236}">
              <a16:creationId xmlns:a16="http://schemas.microsoft.com/office/drawing/2014/main" id="{00000000-0008-0000-0E00-000074020000}"/>
            </a:ext>
          </a:extLst>
        </xdr:cNvPr>
        <xdr:cNvSpPr txBox="1"/>
      </xdr:nvSpPr>
      <xdr:spPr>
        <a:xfrm>
          <a:off x="16357600" y="1845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108</xdr:row>
      <xdr:rowOff>72934</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5481300" y="18089880"/>
          <a:ext cx="838200" cy="4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31" name="n_1aveValue【公民館】&#10;有形固定資産減価償却率">
          <a:extLst>
            <a:ext uri="{FF2B5EF4-FFF2-40B4-BE49-F238E27FC236}">
              <a16:creationId xmlns:a16="http://schemas.microsoft.com/office/drawing/2014/main" id="{00000000-0008-0000-0E00-000077020000}"/>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32" name="n_2aveValue【公民館】&#10;有形固定資産減価償却率">
          <a:extLst>
            <a:ext uri="{FF2B5EF4-FFF2-40B4-BE49-F238E27FC236}">
              <a16:creationId xmlns:a16="http://schemas.microsoft.com/office/drawing/2014/main" id="{00000000-0008-0000-0E00-000078020000}"/>
            </a:ext>
          </a:extLst>
        </xdr:cNvPr>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154957</xdr:rowOff>
    </xdr:from>
    <xdr:ext cx="405111" cy="259045"/>
    <xdr:sp macro="" textlink="">
      <xdr:nvSpPr>
        <xdr:cNvPr id="633" name="n_1mainValue【公民館】&#10;有形固定資産減価償却率">
          <a:extLst>
            <a:ext uri="{FF2B5EF4-FFF2-40B4-BE49-F238E27FC236}">
              <a16:creationId xmlns:a16="http://schemas.microsoft.com/office/drawing/2014/main" id="{00000000-0008-0000-0E00-000079020000}"/>
            </a:ext>
          </a:extLst>
        </xdr:cNvPr>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a:extLst>
            <a:ext uri="{FF2B5EF4-FFF2-40B4-BE49-F238E27FC236}">
              <a16:creationId xmlns:a16="http://schemas.microsoft.com/office/drawing/2014/main" id="{00000000-0008-0000-0E00-00009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58" name="【公民館】&#10;一人当たり面積最小値テキスト">
          <a:extLst>
            <a:ext uri="{FF2B5EF4-FFF2-40B4-BE49-F238E27FC236}">
              <a16:creationId xmlns:a16="http://schemas.microsoft.com/office/drawing/2014/main" id="{00000000-0008-0000-0E00-000092020000}"/>
            </a:ext>
          </a:extLst>
        </xdr:cNvPr>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60" name="【公民館】&#10;一人当たり面積最大値テキスト">
          <a:extLst>
            <a:ext uri="{FF2B5EF4-FFF2-40B4-BE49-F238E27FC236}">
              <a16:creationId xmlns:a16="http://schemas.microsoft.com/office/drawing/2014/main" id="{00000000-0008-0000-0E00-000094020000}"/>
            </a:ext>
          </a:extLst>
        </xdr:cNvPr>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62" name="【公民館】&#10;一人当たり面積平均値テキスト">
          <a:extLst>
            <a:ext uri="{FF2B5EF4-FFF2-40B4-BE49-F238E27FC236}">
              <a16:creationId xmlns:a16="http://schemas.microsoft.com/office/drawing/2014/main" id="{00000000-0008-0000-0E00-000096020000}"/>
            </a:ext>
          </a:extLst>
        </xdr:cNvPr>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672" name="【公民館】&#10;一人当たり面積該当値テキスト">
          <a:extLst>
            <a:ext uri="{FF2B5EF4-FFF2-40B4-BE49-F238E27FC236}">
              <a16:creationId xmlns:a16="http://schemas.microsoft.com/office/drawing/2014/main" id="{00000000-0008-0000-0E00-0000A0020000}"/>
            </a:ext>
          </a:extLst>
        </xdr:cNvPr>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107</xdr:row>
      <xdr:rowOff>19050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21323300" y="183108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75" name="n_1aveValue【公民館】&#10;一人当たり面積">
          <a:extLst>
            <a:ext uri="{FF2B5EF4-FFF2-40B4-BE49-F238E27FC236}">
              <a16:creationId xmlns:a16="http://schemas.microsoft.com/office/drawing/2014/main" id="{00000000-0008-0000-0E00-0000A302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76" name="n_2aveValue【公民館】&#10;一人当たり面積">
          <a:extLst>
            <a:ext uri="{FF2B5EF4-FFF2-40B4-BE49-F238E27FC236}">
              <a16:creationId xmlns:a16="http://schemas.microsoft.com/office/drawing/2014/main" id="{00000000-0008-0000-0E00-0000A4020000}"/>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677" name="n_1mainValue【公民館】&#10;一人当たり面積">
          <a:extLst>
            <a:ext uri="{FF2B5EF4-FFF2-40B4-BE49-F238E27FC236}">
              <a16:creationId xmlns:a16="http://schemas.microsoft.com/office/drawing/2014/main" id="{00000000-0008-0000-0E00-0000A5020000}"/>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から増加した分類は「橋りょう・トンネル」、「公営住宅」、「認定こども園・幼稚園・保育所」、「学校施設」、「児童館」、減少した分類は「道路」、「公民館」となっている。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「道路」では、減少しているものの、類似団体内平均を大きく上回っている。耐用年数が迫っている事実はあるが、実走による検査によって優先度を決定し、順次更新を行っている。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「公民館」では、中央公民館の新築により減価償却率の大幅な低下となっている。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一人当たり面積では、いずれも類似団体平均を下回っている。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234,662
231,609
101.80
77,344,648
76,358,823
562,650
43,724,537
72,120,343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10886</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150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F00-000064000000}"/>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F00-000066000000}"/>
            </a:ext>
          </a:extLst>
        </xdr:cNvPr>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F00-000068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13" name="楕円 112">
          <a:extLst>
            <a:ext uri="{FF2B5EF4-FFF2-40B4-BE49-F238E27FC236}">
              <a16:creationId xmlns:a16="http://schemas.microsoft.com/office/drawing/2014/main" id="{00000000-0008-0000-0F00-000071000000}"/>
            </a:ext>
          </a:extLst>
        </xdr:cNvPr>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14" name="【図書館】&#10;一人当たり面積該当値テキスト">
          <a:extLst>
            <a:ext uri="{FF2B5EF4-FFF2-40B4-BE49-F238E27FC236}">
              <a16:creationId xmlns:a16="http://schemas.microsoft.com/office/drawing/2014/main" id="{00000000-0008-0000-0F00-000072000000}"/>
            </a:ext>
          </a:extLst>
        </xdr:cNvPr>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17" name="n_1aveValue【図書館】&#10;一人当たり面積">
          <a:extLst>
            <a:ext uri="{FF2B5EF4-FFF2-40B4-BE49-F238E27FC236}">
              <a16:creationId xmlns:a16="http://schemas.microsoft.com/office/drawing/2014/main" id="{00000000-0008-0000-0F00-000075000000}"/>
            </a:ext>
          </a:extLst>
        </xdr:cNvPr>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18" name="n_2aveValue【図書館】&#10;一人当たり面積">
          <a:extLst>
            <a:ext uri="{FF2B5EF4-FFF2-40B4-BE49-F238E27FC236}">
              <a16:creationId xmlns:a16="http://schemas.microsoft.com/office/drawing/2014/main" id="{00000000-0008-0000-0F00-000076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19" name="n_1mainValue【図書館】&#10;一人当たり面積">
          <a:extLst>
            <a:ext uri="{FF2B5EF4-FFF2-40B4-BE49-F238E27FC236}">
              <a16:creationId xmlns:a16="http://schemas.microsoft.com/office/drawing/2014/main" id="{00000000-0008-0000-0F00-000077000000}"/>
            </a:ext>
          </a:extLst>
        </xdr:cNvPr>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00000000-0008-0000-0F00-00008F000000}"/>
            </a:ext>
          </a:extLst>
        </xdr:cNvPr>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45" name="【体育館・プール】&#10;有形固定資産減価償却率最大値テキスト">
          <a:extLst>
            <a:ext uri="{FF2B5EF4-FFF2-40B4-BE49-F238E27FC236}">
              <a16:creationId xmlns:a16="http://schemas.microsoft.com/office/drawing/2014/main" id="{00000000-0008-0000-0F00-000091000000}"/>
            </a:ext>
          </a:extLst>
        </xdr:cNvPr>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00000000-0008-0000-0F00-000093000000}"/>
            </a:ext>
          </a:extLst>
        </xdr:cNvPr>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8" name="フローチャート: 判断 147">
          <a:extLst>
            <a:ext uri="{FF2B5EF4-FFF2-40B4-BE49-F238E27FC236}">
              <a16:creationId xmlns:a16="http://schemas.microsoft.com/office/drawing/2014/main" id="{00000000-0008-0000-0F00-000094000000}"/>
            </a:ext>
          </a:extLst>
        </xdr:cNvPr>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159512</xdr:rowOff>
    </xdr:from>
    <xdr:to>
      <xdr:col>24</xdr:col>
      <xdr:colOff>114300</xdr:colOff>
      <xdr:row>58</xdr:row>
      <xdr:rowOff>89662</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45847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10939</xdr:rowOff>
    </xdr:from>
    <xdr:ext cx="405111" cy="259045"/>
    <xdr:sp macro="" textlink="">
      <xdr:nvSpPr>
        <xdr:cNvPr id="157" name="【体育館・プール】&#10;有形固定資産減価償却率該当値テキスト">
          <a:extLst>
            <a:ext uri="{FF2B5EF4-FFF2-40B4-BE49-F238E27FC236}">
              <a16:creationId xmlns:a16="http://schemas.microsoft.com/office/drawing/2014/main" id="{00000000-0008-0000-0F00-00009D000000}"/>
            </a:ext>
          </a:extLst>
        </xdr:cNvPr>
        <xdr:cNvSpPr txBox="1"/>
      </xdr:nvSpPr>
      <xdr:spPr>
        <a:xfrm>
          <a:off x="4673600" y="978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58" name="楕円 157">
          <a:extLst>
            <a:ext uri="{FF2B5EF4-FFF2-40B4-BE49-F238E27FC236}">
              <a16:creationId xmlns:a16="http://schemas.microsoft.com/office/drawing/2014/main" id="{00000000-0008-0000-0F00-00009E000000}"/>
            </a:ext>
          </a:extLst>
        </xdr:cNvPr>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38862</xdr:rowOff>
    </xdr:from>
    <xdr:to>
      <xdr:col>24</xdr:col>
      <xdr:colOff>63500</xdr:colOff>
      <xdr:row>58</xdr:row>
      <xdr:rowOff>91440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flipV="1">
          <a:off x="3797300" y="998296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0" name="n_1aveValue【体育館・プール】&#10;有形固定資産減価償却率">
          <a:extLst>
            <a:ext uri="{FF2B5EF4-FFF2-40B4-BE49-F238E27FC236}">
              <a16:creationId xmlns:a16="http://schemas.microsoft.com/office/drawing/2014/main" id="{00000000-0008-0000-0F00-0000A0000000}"/>
            </a:ext>
          </a:extLst>
        </xdr:cNvPr>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1" name="n_2aveValue【体育館・プール】&#10;有形固定資産減価償却率">
          <a:extLst>
            <a:ext uri="{FF2B5EF4-FFF2-40B4-BE49-F238E27FC236}">
              <a16:creationId xmlns:a16="http://schemas.microsoft.com/office/drawing/2014/main" id="{00000000-0008-0000-0F00-0000A1000000}"/>
            </a:ext>
          </a:extLst>
        </xdr:cNvPr>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162" name="n_1main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7" name="【体育館・プール】&#10;一人当たり面積最小値テキスト">
          <a:extLst>
            <a:ext uri="{FF2B5EF4-FFF2-40B4-BE49-F238E27FC236}">
              <a16:creationId xmlns:a16="http://schemas.microsoft.com/office/drawing/2014/main" id="{00000000-0008-0000-0F00-0000BB000000}"/>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9" name="【体育館・プール】&#10;一人当たり面積最大値テキスト">
          <a:extLst>
            <a:ext uri="{FF2B5EF4-FFF2-40B4-BE49-F238E27FC236}">
              <a16:creationId xmlns:a16="http://schemas.microsoft.com/office/drawing/2014/main" id="{00000000-0008-0000-0F00-0000BD000000}"/>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191" name="【体育館・プール】&#10;一人当たり面積平均値テキスト">
          <a:extLst>
            <a:ext uri="{FF2B5EF4-FFF2-40B4-BE49-F238E27FC236}">
              <a16:creationId xmlns:a16="http://schemas.microsoft.com/office/drawing/2014/main" id="{00000000-0008-0000-0F00-0000BF000000}"/>
            </a:ext>
          </a:extLst>
        </xdr:cNvPr>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163847</xdr:rowOff>
    </xdr:from>
    <xdr:ext cx="469744" cy="259045"/>
    <xdr:sp macro="" textlink="">
      <xdr:nvSpPr>
        <xdr:cNvPr id="201" name="【体育館・プール】&#10;一人当たり面積該当値テキスト">
          <a:extLst>
            <a:ext uri="{FF2B5EF4-FFF2-40B4-BE49-F238E27FC236}">
              <a16:creationId xmlns:a16="http://schemas.microsoft.com/office/drawing/2014/main" id="{00000000-0008-0000-0F00-0000C9000000}"/>
            </a:ext>
          </a:extLst>
        </xdr:cNvPr>
        <xdr:cNvSpPr txBox="1"/>
      </xdr:nvSpPr>
      <xdr:spPr>
        <a:xfrm>
          <a:off x="10515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64770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9639300" y="10690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04" name="n_1aveValue【体育館・プール】&#10;一人当たり面積">
          <a:extLst>
            <a:ext uri="{FF2B5EF4-FFF2-40B4-BE49-F238E27FC236}">
              <a16:creationId xmlns:a16="http://schemas.microsoft.com/office/drawing/2014/main" id="{00000000-0008-0000-0F00-0000CC000000}"/>
            </a:ext>
          </a:extLst>
        </xdr:cNvPr>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5" name="n_2aveValue【体育館・プール】&#10;一人当たり面積">
          <a:extLst>
            <a:ext uri="{FF2B5EF4-FFF2-40B4-BE49-F238E27FC236}">
              <a16:creationId xmlns:a16="http://schemas.microsoft.com/office/drawing/2014/main" id="{00000000-0008-0000-0F00-0000CD000000}"/>
            </a:ext>
          </a:extLst>
        </xdr:cNvPr>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102887</xdr:rowOff>
    </xdr:from>
    <xdr:ext cx="469744" cy="259045"/>
    <xdr:sp macro="" textlink="">
      <xdr:nvSpPr>
        <xdr:cNvPr id="206" name="n_1mainValue【体育館・プール】&#10;一人当たり面積">
          <a:extLst>
            <a:ext uri="{FF2B5EF4-FFF2-40B4-BE49-F238E27FC236}">
              <a16:creationId xmlns:a16="http://schemas.microsoft.com/office/drawing/2014/main" id="{00000000-0008-0000-0F00-0000CE000000}"/>
            </a:ext>
          </a:extLst>
        </xdr:cNvPr>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2" name="【福祉施設】&#10;有形固定資産減価償却率最小値テキスト">
          <a:extLst>
            <a:ext uri="{FF2B5EF4-FFF2-40B4-BE49-F238E27FC236}">
              <a16:creationId xmlns:a16="http://schemas.microsoft.com/office/drawing/2014/main" id="{00000000-0008-0000-0F00-0000E8000000}"/>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34" name="【福祉施設】&#10;有形固定資産減価償却率最大値テキスト">
          <a:extLst>
            <a:ext uri="{FF2B5EF4-FFF2-40B4-BE49-F238E27FC236}">
              <a16:creationId xmlns:a16="http://schemas.microsoft.com/office/drawing/2014/main" id="{00000000-0008-0000-0F00-0000EA00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36" name="【福祉施設】&#10;有形固定資産減価償却率平均値テキスト">
          <a:extLst>
            <a:ext uri="{FF2B5EF4-FFF2-40B4-BE49-F238E27FC236}">
              <a16:creationId xmlns:a16="http://schemas.microsoft.com/office/drawing/2014/main" id="{00000000-0008-0000-0F00-0000EC000000}"/>
            </a:ext>
          </a:extLst>
        </xdr:cNvPr>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246" name="【福祉施設】&#10;有形固定資産減価償却率該当値テキスト">
          <a:extLst>
            <a:ext uri="{FF2B5EF4-FFF2-40B4-BE49-F238E27FC236}">
              <a16:creationId xmlns:a16="http://schemas.microsoft.com/office/drawing/2014/main" id="{00000000-0008-0000-0F00-0000F6000000}"/>
            </a:ext>
          </a:extLst>
        </xdr:cNvPr>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3797300" y="14165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49" name="n_1aveValue【福祉施設】&#10;有形固定資産減価償却率">
          <a:extLst>
            <a:ext uri="{FF2B5EF4-FFF2-40B4-BE49-F238E27FC236}">
              <a16:creationId xmlns:a16="http://schemas.microsoft.com/office/drawing/2014/main" id="{00000000-0008-0000-0F00-0000F9000000}"/>
            </a:ext>
          </a:extLst>
        </xdr:cNvPr>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50" name="n_2aveValue【福祉施設】&#10;有形固定資産減価償却率">
          <a:extLst>
            <a:ext uri="{FF2B5EF4-FFF2-40B4-BE49-F238E27FC236}">
              <a16:creationId xmlns:a16="http://schemas.microsoft.com/office/drawing/2014/main" id="{00000000-0008-0000-0F00-0000FA000000}"/>
            </a:ext>
          </a:extLst>
        </xdr:cNvPr>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29227</xdr:rowOff>
    </xdr:from>
    <xdr:ext cx="405111" cy="259045"/>
    <xdr:sp macro="" textlink="">
      <xdr:nvSpPr>
        <xdr:cNvPr id="251" name="n_1mainValue【福祉施設】&#10;有形固定資産減価償却率">
          <a:extLst>
            <a:ext uri="{FF2B5EF4-FFF2-40B4-BE49-F238E27FC236}">
              <a16:creationId xmlns:a16="http://schemas.microsoft.com/office/drawing/2014/main" id="{00000000-0008-0000-0F00-0000FB000000}"/>
            </a:ext>
          </a:extLst>
        </xdr:cNvPr>
        <xdr:cNvSpPr txBox="1"/>
      </xdr:nvSpPr>
      <xdr:spPr>
        <a:xfrm>
          <a:off x="3582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00000000-0008-0000-0F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76" name="【福祉施設】&#10;一人当たり面積最小値テキスト">
          <a:extLst>
            <a:ext uri="{FF2B5EF4-FFF2-40B4-BE49-F238E27FC236}">
              <a16:creationId xmlns:a16="http://schemas.microsoft.com/office/drawing/2014/main" id="{00000000-0008-0000-0F00-000014010000}"/>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78" name="【福祉施設】&#10;一人当たり面積最大値テキスト">
          <a:extLst>
            <a:ext uri="{FF2B5EF4-FFF2-40B4-BE49-F238E27FC236}">
              <a16:creationId xmlns:a16="http://schemas.microsoft.com/office/drawing/2014/main" id="{00000000-0008-0000-0F00-00001601000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80" name="【福祉施設】&#10;一人当たり面積平均値テキスト">
          <a:extLst>
            <a:ext uri="{FF2B5EF4-FFF2-40B4-BE49-F238E27FC236}">
              <a16:creationId xmlns:a16="http://schemas.microsoft.com/office/drawing/2014/main" id="{00000000-0008-0000-0F00-000018010000}"/>
            </a:ext>
          </a:extLst>
        </xdr:cNvPr>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38100</xdr:rowOff>
    </xdr:from>
    <xdr:to>
      <xdr:col>55</xdr:col>
      <xdr:colOff>50800</xdr:colOff>
      <xdr:row>78</xdr:row>
      <xdr:rowOff>139700</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104267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60977</xdr:rowOff>
    </xdr:from>
    <xdr:ext cx="469744" cy="259045"/>
    <xdr:sp macro="" textlink="">
      <xdr:nvSpPr>
        <xdr:cNvPr id="290" name="【福祉施設】&#10;一人当たり面積該当値テキスト">
          <a:extLst>
            <a:ext uri="{FF2B5EF4-FFF2-40B4-BE49-F238E27FC236}">
              <a16:creationId xmlns:a16="http://schemas.microsoft.com/office/drawing/2014/main" id="{00000000-0008-0000-0F00-000022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38100</xdr:rowOff>
    </xdr:from>
    <xdr:to>
      <xdr:col>50</xdr:col>
      <xdr:colOff>165100</xdr:colOff>
      <xdr:row>78</xdr:row>
      <xdr:rowOff>139700</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9588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88900</xdr:rowOff>
    </xdr:from>
    <xdr:to>
      <xdr:col>55</xdr:col>
      <xdr:colOff>0</xdr:colOff>
      <xdr:row>78</xdr:row>
      <xdr:rowOff>88900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9639300" y="1346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293" name="n_1aveValue【福祉施設】&#10;一人当たり面積">
          <a:extLst>
            <a:ext uri="{FF2B5EF4-FFF2-40B4-BE49-F238E27FC236}">
              <a16:creationId xmlns:a16="http://schemas.microsoft.com/office/drawing/2014/main" id="{00000000-0008-0000-0F00-000025010000}"/>
            </a:ext>
          </a:extLst>
        </xdr:cNvPr>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294" name="n_2aveValue【福祉施設】&#10;一人当たり面積">
          <a:extLst>
            <a:ext uri="{FF2B5EF4-FFF2-40B4-BE49-F238E27FC236}">
              <a16:creationId xmlns:a16="http://schemas.microsoft.com/office/drawing/2014/main" id="{00000000-0008-0000-0F00-000026010000}"/>
            </a:ext>
          </a:extLst>
        </xdr:cNvPr>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156227</xdr:rowOff>
    </xdr:from>
    <xdr:ext cx="469744" cy="259045"/>
    <xdr:sp macro="" textlink="">
      <xdr:nvSpPr>
        <xdr:cNvPr id="295" name="n_1mainValue【福祉施設】&#10;一人当たり面積">
          <a:extLst>
            <a:ext uri="{FF2B5EF4-FFF2-40B4-BE49-F238E27FC236}">
              <a16:creationId xmlns:a16="http://schemas.microsoft.com/office/drawing/2014/main" id="{00000000-0008-0000-0F00-000027010000}"/>
            </a:ext>
          </a:extLst>
        </xdr:cNvPr>
        <xdr:cNvSpPr txBox="1"/>
      </xdr:nvSpPr>
      <xdr:spPr>
        <a:xfrm>
          <a:off x="93917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a:extLst>
            <a:ext uri="{FF2B5EF4-FFF2-40B4-BE49-F238E27FC236}">
              <a16:creationId xmlns:a16="http://schemas.microsoft.com/office/drawing/2014/main" id="{00000000-0008-0000-0F00-00003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1" name="【市民会館】&#10;有形固定資産減価償却率最小値テキスト">
          <a:extLst>
            <a:ext uri="{FF2B5EF4-FFF2-40B4-BE49-F238E27FC236}">
              <a16:creationId xmlns:a16="http://schemas.microsoft.com/office/drawing/2014/main" id="{00000000-0008-0000-0F00-000041010000}"/>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a:extLst>
            <a:ext uri="{FF2B5EF4-FFF2-40B4-BE49-F238E27FC236}">
              <a16:creationId xmlns:a16="http://schemas.microsoft.com/office/drawing/2014/main" id="{00000000-0008-0000-0F00-000043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25" name="【市民会館】&#10;有形固定資産減価償却率平均値テキスト">
          <a:extLst>
            <a:ext uri="{FF2B5EF4-FFF2-40B4-BE49-F238E27FC236}">
              <a16:creationId xmlns:a16="http://schemas.microsoft.com/office/drawing/2014/main" id="{00000000-0008-0000-0F00-000045010000}"/>
            </a:ext>
          </a:extLst>
        </xdr:cNvPr>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149225</xdr:rowOff>
    </xdr:from>
    <xdr:to>
      <xdr:col>24</xdr:col>
      <xdr:colOff>114300</xdr:colOff>
      <xdr:row>105</xdr:row>
      <xdr:rowOff>79375</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652</xdr:rowOff>
    </xdr:from>
    <xdr:ext cx="405111" cy="259045"/>
    <xdr:sp macro="" textlink="">
      <xdr:nvSpPr>
        <xdr:cNvPr id="335" name="【市民会館】&#10;有形固定資産減価償却率該当値テキスト">
          <a:extLst>
            <a:ext uri="{FF2B5EF4-FFF2-40B4-BE49-F238E27FC236}">
              <a16:creationId xmlns:a16="http://schemas.microsoft.com/office/drawing/2014/main" id="{00000000-0008-0000-0F00-00004F010000}"/>
            </a:ext>
          </a:extLst>
        </xdr:cNvPr>
        <xdr:cNvSpPr txBox="1"/>
      </xdr:nvSpPr>
      <xdr:spPr>
        <a:xfrm>
          <a:off x="4673600"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19686</xdr:rowOff>
    </xdr:from>
    <xdr:to>
      <xdr:col>20</xdr:col>
      <xdr:colOff>38100</xdr:colOff>
      <xdr:row>105</xdr:row>
      <xdr:rowOff>121286</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3746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28575</xdr:rowOff>
    </xdr:from>
    <xdr:to>
      <xdr:col>24</xdr:col>
      <xdr:colOff>63500</xdr:colOff>
      <xdr:row>105</xdr:row>
      <xdr:rowOff>70486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3797300" y="180308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338" name="n_1aveValue【市民会館】&#10;有形固定資産減価償却率">
          <a:extLst>
            <a:ext uri="{FF2B5EF4-FFF2-40B4-BE49-F238E27FC236}">
              <a16:creationId xmlns:a16="http://schemas.microsoft.com/office/drawing/2014/main" id="{00000000-0008-0000-0F00-000052010000}"/>
            </a:ext>
          </a:extLst>
        </xdr:cNvPr>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39" name="n_2aveValue【市民会館】&#10;有形固定資産減価償却率">
          <a:extLst>
            <a:ext uri="{FF2B5EF4-FFF2-40B4-BE49-F238E27FC236}">
              <a16:creationId xmlns:a16="http://schemas.microsoft.com/office/drawing/2014/main" id="{00000000-0008-0000-0F00-000053010000}"/>
            </a:ext>
          </a:extLst>
        </xdr:cNvPr>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112413</xdr:rowOff>
    </xdr:from>
    <xdr:ext cx="405111" cy="259045"/>
    <xdr:sp macro="" textlink="">
      <xdr:nvSpPr>
        <xdr:cNvPr id="340" name="n_1mainValue【市民会館】&#10;有形固定資産減価償却率">
          <a:extLst>
            <a:ext uri="{FF2B5EF4-FFF2-40B4-BE49-F238E27FC236}">
              <a16:creationId xmlns:a16="http://schemas.microsoft.com/office/drawing/2014/main" id="{00000000-0008-0000-0F00-000054010000}"/>
            </a:ext>
          </a:extLst>
        </xdr:cNvPr>
        <xdr:cNvSpPr txBox="1"/>
      </xdr:nvSpPr>
      <xdr:spPr>
        <a:xfrm>
          <a:off x="35820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00000000-0008-0000-0F00-00006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65" name="【市民会館】&#10;一人当たり面積最小値テキスト">
          <a:extLst>
            <a:ext uri="{FF2B5EF4-FFF2-40B4-BE49-F238E27FC236}">
              <a16:creationId xmlns:a16="http://schemas.microsoft.com/office/drawing/2014/main" id="{00000000-0008-0000-0F00-00006D010000}"/>
            </a:ext>
          </a:extLst>
        </xdr:cNvPr>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67" name="【市民会館】&#10;一人当たり面積最大値テキスト">
          <a:extLst>
            <a:ext uri="{FF2B5EF4-FFF2-40B4-BE49-F238E27FC236}">
              <a16:creationId xmlns:a16="http://schemas.microsoft.com/office/drawing/2014/main" id="{00000000-0008-0000-0F00-00006F010000}"/>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69" name="【市民会館】&#10;一人当たり面積平均値テキスト">
          <a:extLst>
            <a:ext uri="{FF2B5EF4-FFF2-40B4-BE49-F238E27FC236}">
              <a16:creationId xmlns:a16="http://schemas.microsoft.com/office/drawing/2014/main" id="{00000000-0008-0000-0F00-000071010000}"/>
            </a:ext>
          </a:extLst>
        </xdr:cNvPr>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5097</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F00-00007B010000}"/>
            </a:ext>
          </a:extLst>
        </xdr:cNvPr>
        <xdr:cNvSpPr txBox="1"/>
      </xdr:nvSpPr>
      <xdr:spPr>
        <a:xfrm>
          <a:off x="10515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140970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9639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2" name="n_1aveValue【市民会館】&#10;一人当たり面積">
          <a:extLst>
            <a:ext uri="{FF2B5EF4-FFF2-40B4-BE49-F238E27FC236}">
              <a16:creationId xmlns:a16="http://schemas.microsoft.com/office/drawing/2014/main" id="{00000000-0008-0000-0F00-00007E010000}"/>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383" name="n_2aveValue【市民会館】&#10;一人当たり面積">
          <a:extLst>
            <a:ext uri="{FF2B5EF4-FFF2-40B4-BE49-F238E27FC236}">
              <a16:creationId xmlns:a16="http://schemas.microsoft.com/office/drawing/2014/main" id="{00000000-0008-0000-0F00-00007F010000}"/>
            </a:ext>
          </a:extLst>
        </xdr:cNvPr>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384" name="n_1mainValue【市民会館】&#10;一人当たり面積">
          <a:extLst>
            <a:ext uri="{FF2B5EF4-FFF2-40B4-BE49-F238E27FC236}">
              <a16:creationId xmlns:a16="http://schemas.microsoft.com/office/drawing/2014/main" id="{00000000-0008-0000-0F00-000080010000}"/>
            </a:ext>
          </a:extLst>
        </xdr:cNvPr>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00000000-0008-0000-0F00-00009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id="{00000000-0008-0000-0F00-000098010000}"/>
            </a:ext>
          </a:extLst>
        </xdr:cNvPr>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00000000-0008-0000-0F00-00009A010000}"/>
            </a:ext>
          </a:extLst>
        </xdr:cNvPr>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0000000-0008-0000-0F00-00009C01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68834</xdr:rowOff>
    </xdr:from>
    <xdr:to>
      <xdr:col>85</xdr:col>
      <xdr:colOff>177800</xdr:colOff>
      <xdr:row>34</xdr:row>
      <xdr:rowOff>170434</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62687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91711</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00000000-0008-0000-0F00-0000A6010000}"/>
            </a:ext>
          </a:extLst>
        </xdr:cNvPr>
        <xdr:cNvSpPr txBox="1"/>
      </xdr:nvSpPr>
      <xdr:spPr>
        <a:xfrm>
          <a:off x="16357600" y="574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130556</xdr:rowOff>
    </xdr:from>
    <xdr:to>
      <xdr:col>81</xdr:col>
      <xdr:colOff>101600</xdr:colOff>
      <xdr:row>35</xdr:row>
      <xdr:rowOff>60706</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5430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119634</xdr:rowOff>
    </xdr:from>
    <xdr:to>
      <xdr:col>85</xdr:col>
      <xdr:colOff>127000</xdr:colOff>
      <xdr:row>35</xdr:row>
      <xdr:rowOff>9906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15481300" y="594893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00000000-0008-0000-0F00-0000A9010000}"/>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00000000-0008-0000-0F00-0000AA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77233</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00000000-0008-0000-0F00-0000AB010000}"/>
            </a:ext>
          </a:extLst>
        </xdr:cNvPr>
        <xdr:cNvSpPr txBox="1"/>
      </xdr:nvSpPr>
      <xdr:spPr>
        <a:xfrm>
          <a:off x="15266044"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00000000-0008-0000-0F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52" name="【一般廃棄物処理施設】&#10;一人当たり有形固定資産（償却資産）額最小値テキスト">
          <a:extLst>
            <a:ext uri="{FF2B5EF4-FFF2-40B4-BE49-F238E27FC236}">
              <a16:creationId xmlns:a16="http://schemas.microsoft.com/office/drawing/2014/main" id="{00000000-0008-0000-0F00-0000C4010000}"/>
            </a:ext>
          </a:extLst>
        </xdr:cNvPr>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00000000-0008-0000-0F00-0000C6010000}"/>
            </a:ext>
          </a:extLst>
        </xdr:cNvPr>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56" name="【一般廃棄物処理施設】&#10;一人当たり有形固定資産（償却資産）額平均値テキスト">
          <a:extLst>
            <a:ext uri="{FF2B5EF4-FFF2-40B4-BE49-F238E27FC236}">
              <a16:creationId xmlns:a16="http://schemas.microsoft.com/office/drawing/2014/main" id="{00000000-0008-0000-0F00-0000C8010000}"/>
            </a:ext>
          </a:extLst>
        </xdr:cNvPr>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164719</xdr:rowOff>
    </xdr:from>
    <xdr:to>
      <xdr:col>116</xdr:col>
      <xdr:colOff>114300</xdr:colOff>
      <xdr:row>41</xdr:row>
      <xdr:rowOff>94869</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22110700" y="70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143146</xdr:rowOff>
    </xdr:from>
    <xdr:ext cx="534377" cy="259045"/>
    <xdr:sp macro="" textlink="">
      <xdr:nvSpPr>
        <xdr:cNvPr id="466" name="【一般廃棄物処理施設】&#10;一人当たり有形固定資産（償却資産）額該当値テキスト">
          <a:extLst>
            <a:ext uri="{FF2B5EF4-FFF2-40B4-BE49-F238E27FC236}">
              <a16:creationId xmlns:a16="http://schemas.microsoft.com/office/drawing/2014/main" id="{00000000-0008-0000-0F00-0000D2010000}"/>
            </a:ext>
          </a:extLst>
        </xdr:cNvPr>
        <xdr:cNvSpPr txBox="1"/>
      </xdr:nvSpPr>
      <xdr:spPr>
        <a:xfrm>
          <a:off x="22199600" y="70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164503</xdr:rowOff>
    </xdr:from>
    <xdr:to>
      <xdr:col>112</xdr:col>
      <xdr:colOff>38100</xdr:colOff>
      <xdr:row>41</xdr:row>
      <xdr:rowOff>94653</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21272500" y="70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43853</xdr:rowOff>
    </xdr:from>
    <xdr:to>
      <xdr:col>116</xdr:col>
      <xdr:colOff>63500</xdr:colOff>
      <xdr:row>41</xdr:row>
      <xdr:rowOff>44069</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21323300" y="7073303"/>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69" name="n_1aveValue【一般廃棄物処理施設】&#10;一人当たり有形固定資産（償却資産）額">
          <a:extLst>
            <a:ext uri="{FF2B5EF4-FFF2-40B4-BE49-F238E27FC236}">
              <a16:creationId xmlns:a16="http://schemas.microsoft.com/office/drawing/2014/main" id="{00000000-0008-0000-0F00-0000D5010000}"/>
            </a:ext>
          </a:extLst>
        </xdr:cNvPr>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70" name="n_2aveValue【一般廃棄物処理施設】&#10;一人当たり有形固定資産（償却資産）額">
          <a:extLst>
            <a:ext uri="{FF2B5EF4-FFF2-40B4-BE49-F238E27FC236}">
              <a16:creationId xmlns:a16="http://schemas.microsoft.com/office/drawing/2014/main" id="{00000000-0008-0000-0F00-0000D6010000}"/>
            </a:ext>
          </a:extLst>
        </xdr:cNvPr>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85780</xdr:rowOff>
    </xdr:from>
    <xdr:ext cx="534377" cy="259045"/>
    <xdr:sp macro="" textlink="">
      <xdr:nvSpPr>
        <xdr:cNvPr id="471" name="n_1mainValue【一般廃棄物処理施設】&#10;一人当たり有形固定資産（償却資産）額">
          <a:extLst>
            <a:ext uri="{FF2B5EF4-FFF2-40B4-BE49-F238E27FC236}">
              <a16:creationId xmlns:a16="http://schemas.microsoft.com/office/drawing/2014/main" id="{00000000-0008-0000-0F00-0000D7010000}"/>
            </a:ext>
          </a:extLst>
        </xdr:cNvPr>
        <xdr:cNvSpPr txBox="1"/>
      </xdr:nvSpPr>
      <xdr:spPr>
        <a:xfrm>
          <a:off x="21043411" y="71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a:extLst>
            <a:ext uri="{FF2B5EF4-FFF2-40B4-BE49-F238E27FC236}">
              <a16:creationId xmlns:a16="http://schemas.microsoft.com/office/drawing/2014/main" id="{00000000-0008-0000-0F00-0000E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96" name="【保健センター・保健所】&#10;有形固定資産減価償却率最小値テキスト">
          <a:extLst>
            <a:ext uri="{FF2B5EF4-FFF2-40B4-BE49-F238E27FC236}">
              <a16:creationId xmlns:a16="http://schemas.microsoft.com/office/drawing/2014/main" id="{00000000-0008-0000-0F00-0000F0010000}"/>
            </a:ext>
          </a:extLst>
        </xdr:cNvPr>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98" name="【保健センター・保健所】&#10;有形固定資産減価償却率最大値テキスト">
          <a:extLst>
            <a:ext uri="{FF2B5EF4-FFF2-40B4-BE49-F238E27FC236}">
              <a16:creationId xmlns:a16="http://schemas.microsoft.com/office/drawing/2014/main" id="{00000000-0008-0000-0F00-0000F2010000}"/>
            </a:ext>
          </a:extLst>
        </xdr:cNvPr>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0" name="【保健センター・保健所】&#10;有形固定資産減価償却率平均値テキスト">
          <a:extLst>
            <a:ext uri="{FF2B5EF4-FFF2-40B4-BE49-F238E27FC236}">
              <a16:creationId xmlns:a16="http://schemas.microsoft.com/office/drawing/2014/main" id="{00000000-0008-0000-0F00-0000F4010000}"/>
            </a:ext>
          </a:extLst>
        </xdr:cNvPr>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76835</xdr:rowOff>
    </xdr:from>
    <xdr:to>
      <xdr:col>85</xdr:col>
      <xdr:colOff>177800</xdr:colOff>
      <xdr:row>58</xdr:row>
      <xdr:rowOff>6985</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6268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99712</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id="{00000000-0008-0000-0F00-0000FE010000}"/>
            </a:ext>
          </a:extLst>
        </xdr:cNvPr>
        <xdr:cNvSpPr txBox="1"/>
      </xdr:nvSpPr>
      <xdr:spPr>
        <a:xfrm>
          <a:off x="16357600"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113030</xdr:rowOff>
    </xdr:from>
    <xdr:to>
      <xdr:col>81</xdr:col>
      <xdr:colOff>101600</xdr:colOff>
      <xdr:row>58</xdr:row>
      <xdr:rowOff>43180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5430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127635</xdr:rowOff>
    </xdr:from>
    <xdr:to>
      <xdr:col>85</xdr:col>
      <xdr:colOff>127000</xdr:colOff>
      <xdr:row>57</xdr:row>
      <xdr:rowOff>163830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5481300" y="99002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id="{00000000-0008-0000-0F00-000001020000}"/>
            </a:ext>
          </a:extLst>
        </xdr:cNvPr>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14" name="n_2aveValue【保健センター・保健所】&#10;有形固定資産減価償却率">
          <a:extLst>
            <a:ext uri="{FF2B5EF4-FFF2-40B4-BE49-F238E27FC236}">
              <a16:creationId xmlns:a16="http://schemas.microsoft.com/office/drawing/2014/main" id="{00000000-0008-0000-0F00-000002020000}"/>
            </a:ext>
          </a:extLst>
        </xdr:cNvPr>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59707</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00000000-0008-0000-0F00-000003020000}"/>
            </a:ext>
          </a:extLst>
        </xdr:cNvPr>
        <xdr:cNvSpPr txBox="1"/>
      </xdr:nvSpPr>
      <xdr:spPr>
        <a:xfrm>
          <a:off x="15266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a:extLst>
            <a:ext uri="{FF2B5EF4-FFF2-40B4-BE49-F238E27FC236}">
              <a16:creationId xmlns:a16="http://schemas.microsoft.com/office/drawing/2014/main" id="{00000000-0008-0000-0F00-00001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a:extLst>
            <a:ext uri="{FF2B5EF4-FFF2-40B4-BE49-F238E27FC236}">
              <a16:creationId xmlns:a16="http://schemas.microsoft.com/office/drawing/2014/main" id="{00000000-0008-0000-0F00-00001A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0" name="【保健センター・保健所】&#10;一人当たり面積最大値テキスト">
          <a:extLst>
            <a:ext uri="{FF2B5EF4-FFF2-40B4-BE49-F238E27FC236}">
              <a16:creationId xmlns:a16="http://schemas.microsoft.com/office/drawing/2014/main" id="{00000000-0008-0000-0F00-00001C02000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42" name="【保健センター・保健所】&#10;一人当たり面積平均値テキスト">
          <a:extLst>
            <a:ext uri="{FF2B5EF4-FFF2-40B4-BE49-F238E27FC236}">
              <a16:creationId xmlns:a16="http://schemas.microsoft.com/office/drawing/2014/main" id="{00000000-0008-0000-0F00-00001E020000}"/>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552" name="【保健センター・保健所】&#10;一人当たり面積該当値テキスト">
          <a:extLst>
            <a:ext uri="{FF2B5EF4-FFF2-40B4-BE49-F238E27FC236}">
              <a16:creationId xmlns:a16="http://schemas.microsoft.com/office/drawing/2014/main" id="{00000000-0008-0000-0F00-000028020000}"/>
            </a:ext>
          </a:extLst>
        </xdr:cNvPr>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55" name="n_1aveValue【保健センター・保健所】&#10;一人当たり面積">
          <a:extLst>
            <a:ext uri="{FF2B5EF4-FFF2-40B4-BE49-F238E27FC236}">
              <a16:creationId xmlns:a16="http://schemas.microsoft.com/office/drawing/2014/main" id="{00000000-0008-0000-0F00-00002B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56" name="n_2aveValue【保健センター・保健所】&#10;一人当たり面積">
          <a:extLst>
            <a:ext uri="{FF2B5EF4-FFF2-40B4-BE49-F238E27FC236}">
              <a16:creationId xmlns:a16="http://schemas.microsoft.com/office/drawing/2014/main" id="{00000000-0008-0000-0F00-00002C020000}"/>
            </a:ext>
          </a:extLst>
        </xdr:cNvPr>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19067</xdr:rowOff>
    </xdr:from>
    <xdr:ext cx="469744" cy="259045"/>
    <xdr:sp macro="" textlink="">
      <xdr:nvSpPr>
        <xdr:cNvPr id="557" name="n_1mainValue【保健センター・保健所】&#10;一人当たり面積">
          <a:extLst>
            <a:ext uri="{FF2B5EF4-FFF2-40B4-BE49-F238E27FC236}">
              <a16:creationId xmlns:a16="http://schemas.microsoft.com/office/drawing/2014/main" id="{00000000-0008-0000-0F00-00002D020000}"/>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a:extLst>
            <a:ext uri="{FF2B5EF4-FFF2-40B4-BE49-F238E27FC236}">
              <a16:creationId xmlns:a16="http://schemas.microsoft.com/office/drawing/2014/main" id="{00000000-0008-0000-0F00-00004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81" name="【消防施設】&#10;有形固定資産減価償却率最小値テキスト">
          <a:extLst>
            <a:ext uri="{FF2B5EF4-FFF2-40B4-BE49-F238E27FC236}">
              <a16:creationId xmlns:a16="http://schemas.microsoft.com/office/drawing/2014/main" id="{00000000-0008-0000-0F00-000045020000}"/>
            </a:ext>
          </a:extLst>
        </xdr:cNvPr>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83" name="【消防施設】&#10;有形固定資産減価償却率最大値テキスト">
          <a:extLst>
            <a:ext uri="{FF2B5EF4-FFF2-40B4-BE49-F238E27FC236}">
              <a16:creationId xmlns:a16="http://schemas.microsoft.com/office/drawing/2014/main" id="{00000000-0008-0000-0F00-000047020000}"/>
            </a:ext>
          </a:extLst>
        </xdr:cNvPr>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85" name="【消防施設】&#10;有形固定資産減価償却率平均値テキスト">
          <a:extLst>
            <a:ext uri="{FF2B5EF4-FFF2-40B4-BE49-F238E27FC236}">
              <a16:creationId xmlns:a16="http://schemas.microsoft.com/office/drawing/2014/main" id="{00000000-0008-0000-0F00-000049020000}"/>
            </a:ext>
          </a:extLst>
        </xdr:cNvPr>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76454</xdr:rowOff>
    </xdr:from>
    <xdr:to>
      <xdr:col>85</xdr:col>
      <xdr:colOff>177800</xdr:colOff>
      <xdr:row>79</xdr:row>
      <xdr:rowOff>6604</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99331</xdr:rowOff>
    </xdr:from>
    <xdr:ext cx="405111" cy="259045"/>
    <xdr:sp macro="" textlink="">
      <xdr:nvSpPr>
        <xdr:cNvPr id="595" name="【消防施設】&#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133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113030</xdr:rowOff>
    </xdr:from>
    <xdr:to>
      <xdr:col>81</xdr:col>
      <xdr:colOff>101600</xdr:colOff>
      <xdr:row>79</xdr:row>
      <xdr:rowOff>43180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430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127254</xdr:rowOff>
    </xdr:from>
    <xdr:to>
      <xdr:col>85</xdr:col>
      <xdr:colOff>127000</xdr:colOff>
      <xdr:row>78</xdr:row>
      <xdr:rowOff>163830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5481300" y="1350035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598" name="n_1aveValue【消防施設】&#10;有形固定資産減価償却率">
          <a:extLst>
            <a:ext uri="{FF2B5EF4-FFF2-40B4-BE49-F238E27FC236}">
              <a16:creationId xmlns:a16="http://schemas.microsoft.com/office/drawing/2014/main" id="{00000000-0008-0000-0F00-000056020000}"/>
            </a:ext>
          </a:extLst>
        </xdr:cNvPr>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599" name="n_2aveValue【消防施設】&#10;有形固定資産減価償却率">
          <a:extLst>
            <a:ext uri="{FF2B5EF4-FFF2-40B4-BE49-F238E27FC236}">
              <a16:creationId xmlns:a16="http://schemas.microsoft.com/office/drawing/2014/main" id="{00000000-0008-0000-0F00-000057020000}"/>
            </a:ext>
          </a:extLst>
        </xdr:cNvPr>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59707</xdr:rowOff>
    </xdr:from>
    <xdr:ext cx="405111" cy="259045"/>
    <xdr:sp macro="" textlink="">
      <xdr:nvSpPr>
        <xdr:cNvPr id="600" name="n_1mainValue【消防施設】&#10;有形固定資産減価償却率">
          <a:extLst>
            <a:ext uri="{FF2B5EF4-FFF2-40B4-BE49-F238E27FC236}">
              <a16:creationId xmlns:a16="http://schemas.microsoft.com/office/drawing/2014/main" id="{00000000-0008-0000-0F00-000058020000}"/>
            </a:ext>
          </a:extLst>
        </xdr:cNvPr>
        <xdr:cNvSpPr txBox="1"/>
      </xdr:nvSpPr>
      <xdr:spPr>
        <a:xfrm>
          <a:off x="15266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a:extLst>
            <a:ext uri="{FF2B5EF4-FFF2-40B4-BE49-F238E27FC236}">
              <a16:creationId xmlns:a16="http://schemas.microsoft.com/office/drawing/2014/main" id="{00000000-0008-0000-0F00-00007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6" name="【消防施設】&#10;一人当たり面積最小値テキスト">
          <a:extLst>
            <a:ext uri="{FF2B5EF4-FFF2-40B4-BE49-F238E27FC236}">
              <a16:creationId xmlns:a16="http://schemas.microsoft.com/office/drawing/2014/main" id="{00000000-0008-0000-0F00-00007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8" name="【消防施設】&#10;一人当たり面積最大値テキスト">
          <a:extLst>
            <a:ext uri="{FF2B5EF4-FFF2-40B4-BE49-F238E27FC236}">
              <a16:creationId xmlns:a16="http://schemas.microsoft.com/office/drawing/2014/main" id="{00000000-0008-0000-0F00-000074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30" name="【消防施設】&#10;一人当たり面積平均値テキスト">
          <a:extLst>
            <a:ext uri="{FF2B5EF4-FFF2-40B4-BE49-F238E27FC236}">
              <a16:creationId xmlns:a16="http://schemas.microsoft.com/office/drawing/2014/main" id="{00000000-0008-0000-0F00-00007602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640" name="【消防施設】&#10;一人当たり面積該当値テキスト">
          <a:extLst>
            <a:ext uri="{FF2B5EF4-FFF2-40B4-BE49-F238E27FC236}">
              <a16:creationId xmlns:a16="http://schemas.microsoft.com/office/drawing/2014/main" id="{00000000-0008-0000-0F00-000080020000}"/>
            </a:ext>
          </a:extLst>
        </xdr:cNvPr>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消防施設】&#10;一人当たり面積">
          <a:extLst>
            <a:ext uri="{FF2B5EF4-FFF2-40B4-BE49-F238E27FC236}">
              <a16:creationId xmlns:a16="http://schemas.microsoft.com/office/drawing/2014/main" id="{00000000-0008-0000-0F00-000083020000}"/>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44" name="n_2aveValue【消防施設】&#10;一人当たり面積">
          <a:extLst>
            <a:ext uri="{FF2B5EF4-FFF2-40B4-BE49-F238E27FC236}">
              <a16:creationId xmlns:a16="http://schemas.microsoft.com/office/drawing/2014/main" id="{00000000-0008-0000-0F00-00008402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45" name="n_1mainValue【消防施設】&#10;一人当たり面積">
          <a:extLst>
            <a:ext uri="{FF2B5EF4-FFF2-40B4-BE49-F238E27FC236}">
              <a16:creationId xmlns:a16="http://schemas.microsoft.com/office/drawing/2014/main" id="{00000000-0008-0000-0F00-000085020000}"/>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id="{00000000-0008-0000-0F00-00009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71" name="【庁舎】&#10;有形固定資産減価償却率最小値テキスト">
          <a:extLst>
            <a:ext uri="{FF2B5EF4-FFF2-40B4-BE49-F238E27FC236}">
              <a16:creationId xmlns:a16="http://schemas.microsoft.com/office/drawing/2014/main" id="{00000000-0008-0000-0F00-00009F02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73" name="【庁舎】&#10;有形固定資産減価償却率最大値テキスト">
          <a:extLst>
            <a:ext uri="{FF2B5EF4-FFF2-40B4-BE49-F238E27FC236}">
              <a16:creationId xmlns:a16="http://schemas.microsoft.com/office/drawing/2014/main" id="{00000000-0008-0000-0F00-0000A1020000}"/>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75" name="【庁舎】&#10;有形固定資産減価償却率平均値テキスト">
          <a:extLst>
            <a:ext uri="{FF2B5EF4-FFF2-40B4-BE49-F238E27FC236}">
              <a16:creationId xmlns:a16="http://schemas.microsoft.com/office/drawing/2014/main" id="{00000000-0008-0000-0F00-0000A3020000}"/>
            </a:ext>
          </a:extLst>
        </xdr:cNvPr>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6268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109238</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F00-0000AD020000}"/>
            </a:ext>
          </a:extLst>
        </xdr:cNvPr>
        <xdr:cNvSpPr txBox="1"/>
      </xdr:nvSpPr>
      <xdr:spPr>
        <a:xfrm>
          <a:off x="16357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137161</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481300" y="17792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F00-0000B0020000}"/>
            </a:ext>
          </a:extLst>
        </xdr:cNvPr>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689" name="n_2aveValue【庁舎】&#10;有形固定資産減価償却率">
          <a:extLst>
            <a:ext uri="{FF2B5EF4-FFF2-40B4-BE49-F238E27FC236}">
              <a16:creationId xmlns:a16="http://schemas.microsoft.com/office/drawing/2014/main" id="{00000000-0008-0000-0F00-0000B1020000}"/>
            </a:ext>
          </a:extLst>
        </xdr:cNvPr>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90" name="n_1mainValue【庁舎】&#10;有形固定資産減価償却率">
          <a:extLst>
            <a:ext uri="{FF2B5EF4-FFF2-40B4-BE49-F238E27FC236}">
              <a16:creationId xmlns:a16="http://schemas.microsoft.com/office/drawing/2014/main" id="{00000000-0008-0000-0F00-0000B2020000}"/>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00000000-0008-0000-0F00-0000C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15" name="【庁舎】&#10;一人当たり面積最小値テキスト">
          <a:extLst>
            <a:ext uri="{FF2B5EF4-FFF2-40B4-BE49-F238E27FC236}">
              <a16:creationId xmlns:a16="http://schemas.microsoft.com/office/drawing/2014/main" id="{00000000-0008-0000-0F00-0000CB020000}"/>
            </a:ext>
          </a:extLst>
        </xdr:cNvPr>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17" name="【庁舎】&#10;一人当たり面積最大値テキスト">
          <a:extLst>
            <a:ext uri="{FF2B5EF4-FFF2-40B4-BE49-F238E27FC236}">
              <a16:creationId xmlns:a16="http://schemas.microsoft.com/office/drawing/2014/main" id="{00000000-0008-0000-0F00-0000CD020000}"/>
            </a:ext>
          </a:extLst>
        </xdr:cNvPr>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9" name="【庁舎】&#10;一人当たり面積平均値テキスト">
          <a:extLst>
            <a:ext uri="{FF2B5EF4-FFF2-40B4-BE49-F238E27FC236}">
              <a16:creationId xmlns:a16="http://schemas.microsoft.com/office/drawing/2014/main" id="{00000000-0008-0000-0F00-0000CF020000}"/>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148607</xdr:rowOff>
    </xdr:from>
    <xdr:ext cx="469744" cy="259045"/>
    <xdr:sp macro="" textlink="">
      <xdr:nvSpPr>
        <xdr:cNvPr id="729" name="【庁舎】&#10;一人当たり面積該当値テキスト">
          <a:extLst>
            <a:ext uri="{FF2B5EF4-FFF2-40B4-BE49-F238E27FC236}">
              <a16:creationId xmlns:a16="http://schemas.microsoft.com/office/drawing/2014/main" id="{00000000-0008-0000-0F00-0000D9020000}"/>
            </a:ext>
          </a:extLst>
        </xdr:cNvPr>
        <xdr:cNvSpPr txBox="1"/>
      </xdr:nvSpPr>
      <xdr:spPr>
        <a:xfrm>
          <a:off x="22199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49530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1323300" y="1822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32" name="n_1aveValue【庁舎】&#10;一人当たり面積">
          <a:extLst>
            <a:ext uri="{FF2B5EF4-FFF2-40B4-BE49-F238E27FC236}">
              <a16:creationId xmlns:a16="http://schemas.microsoft.com/office/drawing/2014/main" id="{00000000-0008-0000-0F00-0000DC020000}"/>
            </a:ext>
          </a:extLst>
        </xdr:cNvPr>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33" name="n_2aveValue【庁舎】&#10;一人当たり面積">
          <a:extLst>
            <a:ext uri="{FF2B5EF4-FFF2-40B4-BE49-F238E27FC236}">
              <a16:creationId xmlns:a16="http://schemas.microsoft.com/office/drawing/2014/main" id="{00000000-0008-0000-0F00-0000DD020000}"/>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734" name="n_1mainValue【庁舎】&#10;一人当たり面積">
          <a:extLst>
            <a:ext uri="{FF2B5EF4-FFF2-40B4-BE49-F238E27FC236}">
              <a16:creationId xmlns:a16="http://schemas.microsoft.com/office/drawing/2014/main" id="{00000000-0008-0000-0F00-0000DE020000}"/>
            </a:ext>
          </a:extLst>
        </xdr:cNvPr>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ja-JP" altLang="en-US" sz="1100">
              <a:solidFill>
                <a:schemeClr val="dk1"/>
              </a:solidFill>
              <a:effectLst/>
              <a:latin typeface="+mn-lt"/>
              <a:ea typeface="+mn-ea"/>
              <a:cs typeface="+mn-cs"/>
            </a:rPr>
            <a:t>「庁舎」のみ</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から微減となっているが、その他の分類は増加している。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このうち一般廃棄物処理施設、上下水道局庁舎については更新を予定している。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一人当たり面積では、「福祉施設」が類似団体平均を大きく上回るものの、その他の分類は下回っている。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234,662
231,609
101.80
77,344,648
76,358,823
562,650
43,724,537
72,120,343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分子である基準財政収入額は、経済活動が</a:t>
          </a:r>
          <a:r>
            <a:rPr lang="ja-JP" altLang="en-US" sz="1100">
              <a:solidFill>
                <a:sysClr val="windowText" lastClr="000000"/>
              </a:solidFill>
              <a:effectLst/>
              <a:latin typeface="+mn-lt"/>
              <a:ea typeface="+mn-ea"/>
              <a:cs typeface="+mn-cs"/>
            </a:rPr>
            <a:t>停滞</a:t>
          </a:r>
          <a:r>
            <a:rPr lang="ja-JP" altLang="ja-JP" sz="1100">
              <a:solidFill>
                <a:sysClr val="windowText" lastClr="000000"/>
              </a:solidFill>
              <a:effectLst/>
              <a:latin typeface="+mn-lt"/>
              <a:ea typeface="+mn-ea"/>
              <a:cs typeface="+mn-cs"/>
            </a:rPr>
            <a:t>したことに伴う地方消費税交付金や株式等譲渡所得割交付金の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により、前年度に比べ約</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億円の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分母である基準財政需要額は、</a:t>
          </a:r>
          <a:r>
            <a:rPr lang="ja-JP" altLang="en-US" sz="1100">
              <a:solidFill>
                <a:sysClr val="windowText" lastClr="000000"/>
              </a:solidFill>
              <a:effectLst/>
              <a:latin typeface="+mn-lt"/>
              <a:ea typeface="+mn-ea"/>
              <a:cs typeface="+mn-cs"/>
            </a:rPr>
            <a:t>社会福祉費</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となったものの、</a:t>
          </a:r>
          <a:r>
            <a:rPr lang="ja-JP" altLang="en-US" sz="1100">
              <a:solidFill>
                <a:sysClr val="windowText" lastClr="000000"/>
              </a:solidFill>
              <a:effectLst/>
              <a:latin typeface="+mn-lt"/>
              <a:ea typeface="+mn-ea"/>
              <a:cs typeface="+mn-cs"/>
            </a:rPr>
            <a:t>臨時財政対策債振替分の増による減要因</a:t>
          </a:r>
          <a:r>
            <a:rPr lang="ja-JP" altLang="ja-JP" sz="1100">
              <a:solidFill>
                <a:sysClr val="windowText" lastClr="000000"/>
              </a:solidFill>
              <a:effectLst/>
              <a:latin typeface="+mn-lt"/>
              <a:ea typeface="+mn-ea"/>
              <a:cs typeface="+mn-cs"/>
            </a:rPr>
            <a:t>等が</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となったことにより、前年度に比べ約</a:t>
          </a:r>
          <a:r>
            <a:rPr lang="en-US" altLang="ja-JP" sz="1100">
              <a:solidFill>
                <a:sysClr val="windowText" lastClr="000000"/>
              </a:solidFill>
              <a:effectLst/>
              <a:latin typeface="+mn-lt"/>
              <a:ea typeface="+mn-ea"/>
              <a:cs typeface="+mn-cs"/>
            </a:rPr>
            <a:t>1.6</a:t>
          </a:r>
          <a:r>
            <a:rPr lang="ja-JP" altLang="ja-JP" sz="1100">
              <a:solidFill>
                <a:sysClr val="windowText" lastClr="000000"/>
              </a:solidFill>
              <a:effectLst/>
              <a:latin typeface="+mn-lt"/>
              <a:ea typeface="+mn-ea"/>
              <a:cs typeface="+mn-cs"/>
            </a:rPr>
            <a:t>億円の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その結果、財政力指数は</a:t>
          </a:r>
          <a:r>
            <a:rPr lang="en-US" altLang="ja-JP" sz="1100">
              <a:solidFill>
                <a:sysClr val="windowText" lastClr="000000"/>
              </a:solidFill>
              <a:effectLst/>
              <a:latin typeface="+mn-lt"/>
              <a:ea typeface="+mn-ea"/>
              <a:cs typeface="+mn-cs"/>
            </a:rPr>
            <a:t>0.888</a:t>
          </a:r>
          <a:r>
            <a:rPr lang="ja-JP" altLang="ja-JP" sz="1100">
              <a:solidFill>
                <a:sysClr val="windowText" lastClr="000000"/>
              </a:solidFill>
              <a:effectLst/>
              <a:latin typeface="+mn-lt"/>
              <a:ea typeface="+mn-ea"/>
              <a:cs typeface="+mn-cs"/>
            </a:rPr>
            <a:t>で対前年度比</a:t>
          </a:r>
          <a:r>
            <a:rPr lang="en-US" altLang="ja-JP" sz="1100">
              <a:solidFill>
                <a:sysClr val="windowText" lastClr="000000"/>
              </a:solidFill>
              <a:effectLst/>
              <a:latin typeface="+mn-lt"/>
              <a:ea typeface="+mn-ea"/>
              <a:cs typeface="+mn-cs"/>
            </a:rPr>
            <a:t>0.01</a:t>
          </a:r>
          <a:r>
            <a:rPr lang="ja-JP" altLang="ja-JP" sz="1100">
              <a:solidFill>
                <a:sysClr val="windowText" lastClr="000000"/>
              </a:solidFill>
              <a:effectLst/>
              <a:latin typeface="+mn-lt"/>
              <a:ea typeface="+mn-ea"/>
              <a:cs typeface="+mn-cs"/>
            </a:rPr>
            <a:t>ポイントの好転となったが、</a:t>
          </a:r>
          <a:r>
            <a:rPr kumimoji="1" lang="ja-JP" altLang="ja-JP" sz="1100">
              <a:solidFill>
                <a:sysClr val="windowText" lastClr="000000"/>
              </a:solidFill>
              <a:effectLst/>
              <a:latin typeface="+mn-lt"/>
              <a:ea typeface="+mn-ea"/>
              <a:cs typeface="+mn-cs"/>
            </a:rPr>
            <a:t>今後も引き続き財源不足の解消を図り、健全で持続可能な収支均衡の財政運営を目指す。</a:t>
          </a:r>
          <a:endParaRPr kumimoji="1" lang="en-US" altLang="ja-JP" sz="1100">
            <a:solidFill>
              <a:sysClr val="windowText" lastClr="000000"/>
            </a:solidFill>
            <a:effectLst/>
            <a:latin typeface="+mn-lt"/>
            <a:ea typeface="+mn-ea"/>
            <a:cs typeface="+mn-cs"/>
          </a:endParaRPr>
        </a:p>
        <a:p>
          <a:endParaRPr kumimoji="1" lang="en-US" altLang="ja-JP" sz="1100">
            <a:solidFill>
              <a:srgbClr val="FF0000"/>
            </a:solidFill>
            <a:effectLst/>
            <a:latin typeface="+mn-lt"/>
            <a:ea typeface="+mn-ea"/>
            <a:cs typeface="+mn-cs"/>
          </a:endParaRPr>
        </a:p>
        <a:p>
          <a:endParaRPr lang="ja-JP" altLang="ja-JP" sz="1400">
            <a:solidFill>
              <a:srgbClr val="FF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分子である経常経費充当一般財源（歳出）は前年度に比べ約</a:t>
          </a:r>
          <a:r>
            <a:rPr lang="en-US" altLang="ja-JP" sz="1100">
              <a:solidFill>
                <a:sysClr val="windowText" lastClr="000000"/>
              </a:solidFill>
              <a:effectLst/>
              <a:latin typeface="+mn-lt"/>
              <a:ea typeface="+mn-ea"/>
              <a:cs typeface="+mn-cs"/>
            </a:rPr>
            <a:t>4.6</a:t>
          </a:r>
          <a:r>
            <a:rPr lang="ja-JP" altLang="ja-JP" sz="1100">
              <a:solidFill>
                <a:sysClr val="windowText" lastClr="000000"/>
              </a:solidFill>
              <a:effectLst/>
              <a:latin typeface="+mn-lt"/>
              <a:ea typeface="+mn-ea"/>
              <a:cs typeface="+mn-cs"/>
            </a:rPr>
            <a:t>億円の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となったが、分母である経常一般財源（歳入）も前年度より約</a:t>
          </a:r>
          <a:r>
            <a:rPr lang="en-US" altLang="ja-JP" sz="1100">
              <a:solidFill>
                <a:sysClr val="windowText" lastClr="000000"/>
              </a:solidFill>
              <a:effectLst/>
              <a:latin typeface="+mn-lt"/>
              <a:ea typeface="+mn-ea"/>
              <a:cs typeface="+mn-cs"/>
            </a:rPr>
            <a:t>5.6</a:t>
          </a:r>
          <a:r>
            <a:rPr lang="ja-JP" altLang="ja-JP" sz="1100">
              <a:solidFill>
                <a:sysClr val="windowText" lastClr="000000"/>
              </a:solidFill>
              <a:effectLst/>
              <a:latin typeface="+mn-lt"/>
              <a:ea typeface="+mn-ea"/>
              <a:cs typeface="+mn-cs"/>
            </a:rPr>
            <a:t>億円の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、同じく分母の臨時財政対策債も約</a:t>
          </a:r>
          <a:r>
            <a:rPr lang="en-US" altLang="ja-JP" sz="1100">
              <a:solidFill>
                <a:sysClr val="windowText" lastClr="000000"/>
              </a:solidFill>
              <a:effectLst/>
              <a:latin typeface="+mn-lt"/>
              <a:ea typeface="+mn-ea"/>
              <a:cs typeface="+mn-cs"/>
            </a:rPr>
            <a:t>4.4</a:t>
          </a:r>
          <a:r>
            <a:rPr lang="ja-JP" altLang="ja-JP" sz="1100">
              <a:solidFill>
                <a:sysClr val="windowText" lastClr="000000"/>
              </a:solidFill>
              <a:effectLst/>
              <a:latin typeface="+mn-lt"/>
              <a:ea typeface="+mn-ea"/>
              <a:cs typeface="+mn-cs"/>
            </a:rPr>
            <a:t>億円の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となったため、経常収支比率が</a:t>
          </a:r>
          <a:r>
            <a:rPr lang="ja-JP" altLang="en-US" sz="1100">
              <a:solidFill>
                <a:sysClr val="windowText" lastClr="000000"/>
              </a:solidFill>
              <a:effectLst/>
              <a:latin typeface="+mn-lt"/>
              <a:ea typeface="+mn-ea"/>
              <a:cs typeface="+mn-cs"/>
            </a:rPr>
            <a:t>好転</a:t>
          </a:r>
          <a:r>
            <a:rPr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その要因として歳出においては、</a:t>
          </a:r>
          <a:r>
            <a:rPr lang="ja-JP" altLang="en-US" sz="1100">
              <a:solidFill>
                <a:sysClr val="windowText" lastClr="000000"/>
              </a:solidFill>
              <a:effectLst/>
              <a:latin typeface="+mn-lt"/>
              <a:ea typeface="+mn-ea"/>
              <a:cs typeface="+mn-cs"/>
            </a:rPr>
            <a:t>繰出金</a:t>
          </a:r>
          <a:r>
            <a:rPr lang="ja-JP" altLang="ja-JP" sz="1100">
              <a:solidFill>
                <a:sysClr val="windowText" lastClr="000000"/>
              </a:solidFill>
              <a:effectLst/>
              <a:latin typeface="+mn-lt"/>
              <a:ea typeface="+mn-ea"/>
              <a:cs typeface="+mn-cs"/>
            </a:rPr>
            <a:t>が約</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latin typeface="+mn-lt"/>
              <a:ea typeface="+mn-ea"/>
              <a:cs typeface="+mn-cs"/>
            </a:rPr>
            <a:t>扶助費が</a:t>
          </a:r>
          <a:r>
            <a:rPr lang="ja-JP" altLang="ja-JP" sz="1100">
              <a:solidFill>
                <a:sysClr val="windowText" lastClr="000000"/>
              </a:solidFill>
              <a:effectLst/>
              <a:latin typeface="+mn-lt"/>
              <a:ea typeface="+mn-ea"/>
              <a:cs typeface="+mn-cs"/>
            </a:rPr>
            <a:t>約</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latin typeface="+mn-lt"/>
              <a:ea typeface="+mn-ea"/>
              <a:cs typeface="+mn-cs"/>
            </a:rPr>
            <a:t>増</a:t>
          </a:r>
          <a:r>
            <a:rPr lang="ja-JP" altLang="ja-JP" sz="1100">
              <a:solidFill>
                <a:schemeClr val="dk1"/>
              </a:solidFill>
              <a:effectLst/>
              <a:latin typeface="+mn-lt"/>
              <a:ea typeface="+mn-ea"/>
              <a:cs typeface="+mn-cs"/>
            </a:rPr>
            <a:t>となったため</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歳出全体で約</a:t>
          </a:r>
          <a:r>
            <a:rPr lang="en-US" altLang="ja-JP" sz="1100">
              <a:solidFill>
                <a:sysClr val="windowText" lastClr="000000"/>
              </a:solidFill>
              <a:effectLst/>
              <a:latin typeface="+mn-lt"/>
              <a:ea typeface="+mn-ea"/>
              <a:cs typeface="+mn-cs"/>
            </a:rPr>
            <a:t>4.6</a:t>
          </a:r>
          <a:r>
            <a:rPr lang="ja-JP" altLang="ja-JP" sz="1100">
              <a:solidFill>
                <a:sysClr val="windowText" lastClr="000000"/>
              </a:solidFill>
              <a:effectLst/>
              <a:latin typeface="+mn-lt"/>
              <a:ea typeface="+mn-ea"/>
              <a:cs typeface="+mn-cs"/>
            </a:rPr>
            <a:t>億円の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とな</a:t>
          </a:r>
          <a:r>
            <a:rPr lang="ja-JP" altLang="en-US" sz="1100">
              <a:solidFill>
                <a:sysClr val="windowText" lastClr="000000"/>
              </a:solidFill>
              <a:effectLst/>
              <a:latin typeface="+mn-lt"/>
              <a:ea typeface="+mn-ea"/>
              <a:cs typeface="+mn-cs"/>
            </a:rPr>
            <a:t>る一方で、</a:t>
          </a:r>
          <a:r>
            <a:rPr lang="ja-JP" altLang="ja-JP" sz="1100">
              <a:solidFill>
                <a:sysClr val="windowText" lastClr="000000"/>
              </a:solidFill>
              <a:effectLst/>
              <a:latin typeface="+mn-lt"/>
              <a:ea typeface="+mn-ea"/>
              <a:cs typeface="+mn-cs"/>
            </a:rPr>
            <a:t>歳入では、</a:t>
          </a:r>
          <a:r>
            <a:rPr lang="ja-JP" altLang="en-US" sz="1100">
              <a:solidFill>
                <a:sysClr val="windowText" lastClr="000000"/>
              </a:solidFill>
              <a:effectLst/>
              <a:latin typeface="+mn-lt"/>
              <a:ea typeface="+mn-ea"/>
              <a:cs typeface="+mn-cs"/>
            </a:rPr>
            <a:t>臨時財政対策債</a:t>
          </a:r>
          <a:r>
            <a:rPr lang="ja-JP" altLang="ja-JP" sz="1100">
              <a:solidFill>
                <a:sysClr val="windowText" lastClr="000000"/>
              </a:solidFill>
              <a:effectLst/>
              <a:latin typeface="+mn-lt"/>
              <a:ea typeface="+mn-ea"/>
              <a:cs typeface="+mn-cs"/>
            </a:rPr>
            <a:t>が約</a:t>
          </a:r>
          <a:r>
            <a:rPr lang="en-US" altLang="ja-JP" sz="1100">
              <a:solidFill>
                <a:sysClr val="windowText" lastClr="000000"/>
              </a:solidFill>
              <a:effectLst/>
              <a:latin typeface="+mn-lt"/>
              <a:ea typeface="+mn-ea"/>
              <a:cs typeface="+mn-cs"/>
            </a:rPr>
            <a:t>4.4</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地方交付税が約</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株式等譲渡所得割交付金</a:t>
          </a:r>
          <a:r>
            <a:rPr lang="ja-JP" altLang="ja-JP" sz="1100">
              <a:solidFill>
                <a:sysClr val="windowText" lastClr="000000"/>
              </a:solidFill>
              <a:effectLst/>
              <a:latin typeface="+mn-lt"/>
              <a:ea typeface="+mn-ea"/>
              <a:cs typeface="+mn-cs"/>
            </a:rPr>
            <a:t>が約</a:t>
          </a:r>
          <a:r>
            <a:rPr lang="en-US" altLang="ja-JP" sz="1100">
              <a:solidFill>
                <a:sysClr val="windowText" lastClr="000000"/>
              </a:solidFill>
              <a:effectLst/>
              <a:latin typeface="+mn-lt"/>
              <a:ea typeface="+mn-ea"/>
              <a:cs typeface="+mn-cs"/>
            </a:rPr>
            <a:t>1.9</a:t>
          </a:r>
          <a:r>
            <a:rPr lang="ja-JP" altLang="ja-JP" sz="1100">
              <a:solidFill>
                <a:sysClr val="windowText" lastClr="000000"/>
              </a:solidFill>
              <a:effectLst/>
              <a:latin typeface="+mn-lt"/>
              <a:ea typeface="+mn-ea"/>
              <a:cs typeface="+mn-cs"/>
            </a:rPr>
            <a:t>億円の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となったため、歳入全体で昨年度より約</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億円の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今後とも、行財政改革の取組を通じて経常経費の削減努力を継続し、財政構造の弾力性の回復に努める。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42817</xdr:rowOff>
    </xdr:from>
    <xdr:to>
      <xdr:col>23</xdr:col>
      <xdr:colOff>133350</xdr:colOff>
      <xdr:row>64</xdr:row>
      <xdr:rowOff>125549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15617"/>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84183</xdr:rowOff>
    </xdr:from>
    <xdr:to>
      <xdr:col>19</xdr:col>
      <xdr:colOff>133350</xdr:colOff>
      <xdr:row>64</xdr:row>
      <xdr:rowOff>125549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569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84183</xdr:rowOff>
    </xdr:from>
    <xdr:to>
      <xdr:col>15</xdr:col>
      <xdr:colOff>82550</xdr:colOff>
      <xdr:row>64</xdr:row>
      <xdr:rowOff>84183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569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84183</xdr:rowOff>
    </xdr:from>
    <xdr:to>
      <xdr:col>11</xdr:col>
      <xdr:colOff>31750</xdr:colOff>
      <xdr:row>64</xdr:row>
      <xdr:rowOff>91077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569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163467</xdr:rowOff>
    </xdr:from>
    <xdr:to>
      <xdr:col>23</xdr:col>
      <xdr:colOff>184150</xdr:colOff>
      <xdr:row>64</xdr:row>
      <xdr:rowOff>93617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135544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74749</xdr:rowOff>
    </xdr:from>
    <xdr:to>
      <xdr:col>19</xdr:col>
      <xdr:colOff>184150</xdr:colOff>
      <xdr:row>65</xdr:row>
      <xdr:rowOff>4899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161126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33383</xdr:rowOff>
    </xdr:from>
    <xdr:to>
      <xdr:col>15</xdr:col>
      <xdr:colOff>133350</xdr:colOff>
      <xdr:row>64</xdr:row>
      <xdr:rowOff>134983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119760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33383</xdr:rowOff>
    </xdr:from>
    <xdr:to>
      <xdr:col>11</xdr:col>
      <xdr:colOff>82550</xdr:colOff>
      <xdr:row>64</xdr:row>
      <xdr:rowOff>134983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119760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40277</xdr:rowOff>
    </xdr:from>
    <xdr:to>
      <xdr:col>7</xdr:col>
      <xdr:colOff>31750</xdr:colOff>
      <xdr:row>64</xdr:row>
      <xdr:rowOff>141877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126654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人件費について、人事院勧告のプラス改定や業務増による時間外勤務手当の増などのプラス要因により、前年度と比べて若干増加</a:t>
          </a:r>
          <a:r>
            <a:rPr kumimoji="1" lang="ja-JP" altLang="en-US" sz="1100">
              <a:solidFill>
                <a:schemeClr val="dk1"/>
              </a:solidFill>
              <a:effectLst/>
              <a:latin typeface="+mn-lt"/>
              <a:ea typeface="+mn-ea"/>
              <a:cs typeface="+mn-cs"/>
            </a:rPr>
            <a:t>した結果、人口１人当たりの決算額は前年度と比べて</a:t>
          </a:r>
          <a:r>
            <a:rPr kumimoji="1" lang="en-US" altLang="ja-JP" sz="1100">
              <a:solidFill>
                <a:schemeClr val="dk1"/>
              </a:solidFill>
              <a:effectLst/>
              <a:latin typeface="+mn-lt"/>
              <a:ea typeface="+mn-ea"/>
              <a:cs typeface="+mn-cs"/>
            </a:rPr>
            <a:t>1,498</a:t>
          </a:r>
          <a:r>
            <a:rPr kumimoji="1" lang="ja-JP" altLang="en-US" sz="1100">
              <a:solidFill>
                <a:schemeClr val="dk1"/>
              </a:solidFill>
              <a:effectLst/>
              <a:latin typeface="+mn-lt"/>
              <a:ea typeface="+mn-ea"/>
              <a:cs typeface="+mn-cs"/>
            </a:rPr>
            <a:t>円の増となった</a:t>
          </a:r>
          <a:r>
            <a:rPr kumimoji="1" lang="ja-JP" altLang="ja-JP" sz="1100">
              <a:solidFill>
                <a:schemeClr val="dk1"/>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今後も社会情勢や財政状況を鑑みながら、職員数と給与の適正化に取り組み、人件費・物件費の抑制に努める。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125273</xdr:rowOff>
    </xdr:from>
    <xdr:to>
      <xdr:col>23</xdr:col>
      <xdr:colOff>133350</xdr:colOff>
      <xdr:row>82</xdr:row>
      <xdr:rowOff>151092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84173"/>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63810</xdr:rowOff>
    </xdr:from>
    <xdr:to>
      <xdr:col>19</xdr:col>
      <xdr:colOff>133350</xdr:colOff>
      <xdr:row>82</xdr:row>
      <xdr:rowOff>125273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22710"/>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16515</xdr:rowOff>
    </xdr:from>
    <xdr:to>
      <xdr:col>15</xdr:col>
      <xdr:colOff>82550</xdr:colOff>
      <xdr:row>82</xdr:row>
      <xdr:rowOff>63810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7541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133069</xdr:rowOff>
    </xdr:from>
    <xdr:to>
      <xdr:col>11</xdr:col>
      <xdr:colOff>31750</xdr:colOff>
      <xdr:row>82</xdr:row>
      <xdr:rowOff>16515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20519"/>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100292</xdr:rowOff>
    </xdr:from>
    <xdr:to>
      <xdr:col>23</xdr:col>
      <xdr:colOff>184150</xdr:colOff>
      <xdr:row>83</xdr:row>
      <xdr:rowOff>30442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72369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3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74473</xdr:rowOff>
    </xdr:from>
    <xdr:to>
      <xdr:col>19</xdr:col>
      <xdr:colOff>184150</xdr:colOff>
      <xdr:row>83</xdr:row>
      <xdr:rowOff>4623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160850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21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13010</xdr:rowOff>
    </xdr:from>
    <xdr:to>
      <xdr:col>15</xdr:col>
      <xdr:colOff>133350</xdr:colOff>
      <xdr:row>82</xdr:row>
      <xdr:rowOff>114610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7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124787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137165</xdr:rowOff>
    </xdr:from>
    <xdr:to>
      <xdr:col>11</xdr:col>
      <xdr:colOff>82550</xdr:colOff>
      <xdr:row>82</xdr:row>
      <xdr:rowOff>67315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77492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9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82269</xdr:rowOff>
    </xdr:from>
    <xdr:to>
      <xdr:col>7</xdr:col>
      <xdr:colOff>31750</xdr:colOff>
      <xdr:row>82</xdr:row>
      <xdr:rowOff>12419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22596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3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日より</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％の給料月額のカット等の給与減額措置を開始した影響もあり、昨年度に引き続き</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を下回っている。給与総合見直しで国の引き下げ率を上回る引下げを行ったため、</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年間の給与減額措置の終了後に一時的に上がるものの、その後の指数は低下していく見込みである。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2116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87</xdr:row>
      <xdr:rowOff>151341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03916"/>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22225</xdr:rowOff>
    </xdr:from>
    <xdr:to>
      <xdr:col>68</xdr:col>
      <xdr:colOff>152400</xdr:colOff>
      <xdr:row>87</xdr:row>
      <xdr:rowOff>151341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24025"/>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これまでに策定した定員適正化計画の取組により、着実に職員数を減らしてきたことで、類似団体平均よりも少ない数値となっている。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他方、住民へのきめ細やかなサービスを提供するため、定員管理方針を策定し、体制整備に取り組んでいるが、他市の職員数も増加しているため、類似団体職員数との差は維持している。</a:t>
          </a:r>
          <a:endParaRPr lang="ja-JP" altLang="ja-JP" sz="1400">
            <a:effectLst/>
          </a:endParaRPr>
        </a:p>
        <a:p>
          <a:pPr rtl="0" eaLnBrk="1" fontAlgn="auto" latinLnBrk="0" hangingPunct="1"/>
          <a:endParaRPr lang="ja-JP" altLang="ja-JP" sz="1400">
            <a:solidFill>
              <a:srgbClr val="FF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20320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5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62</xdr:row>
      <xdr:rowOff>20320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70935"/>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112485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9165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26307</xdr:rowOff>
    </xdr:from>
    <xdr:to>
      <xdr:col>68</xdr:col>
      <xdr:colOff>152400</xdr:colOff>
      <xdr:row>61</xdr:row>
      <xdr:rowOff>33201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157497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81297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94178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前年度より</a:t>
          </a:r>
          <a:r>
            <a:rPr lang="en-US" altLang="ja-JP" sz="1100">
              <a:solidFill>
                <a:sysClr val="windowText" lastClr="000000"/>
              </a:solidFill>
              <a:effectLst/>
              <a:latin typeface="+mn-lt"/>
              <a:ea typeface="+mn-ea"/>
              <a:cs typeface="+mn-cs"/>
            </a:rPr>
            <a:t>0.3</a:t>
          </a:r>
          <a:r>
            <a:rPr lang="ja-JP" altLang="ja-JP" sz="1100">
              <a:solidFill>
                <a:sysClr val="windowText" lastClr="000000"/>
              </a:solidFill>
              <a:effectLst/>
              <a:latin typeface="+mn-lt"/>
              <a:ea typeface="+mn-ea"/>
              <a:cs typeface="+mn-cs"/>
            </a:rPr>
            <a:t>ポイントの改善となった。</a:t>
          </a:r>
          <a:endParaRPr lang="ja-JP" altLang="ja-JP" sz="1400">
            <a:solidFill>
              <a:sysClr val="windowText" lastClr="000000"/>
            </a:solidFill>
            <a:effectLst/>
          </a:endParaRPr>
        </a:p>
        <a:p>
          <a:pPr latinLnBrk="0"/>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改善の要因としては、分子では公営企業に要する経費の財源とする地方債の償還の財源に充てたと認められる繰入金が約</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億円</a:t>
          </a:r>
          <a:r>
            <a:rPr lang="ja-JP" altLang="en-US" sz="1100">
              <a:solidFill>
                <a:sysClr val="windowText" lastClr="000000"/>
              </a:solidFill>
              <a:effectLst/>
              <a:latin typeface="+mn-lt"/>
              <a:ea typeface="+mn-ea"/>
              <a:cs typeface="+mn-cs"/>
            </a:rPr>
            <a:t>、特定財源の額が</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a:t>
          </a:r>
          <a:r>
            <a:rPr lang="ja-JP" altLang="ja-JP" sz="1100">
              <a:solidFill>
                <a:sysClr val="windowText" lastClr="000000"/>
              </a:solidFill>
              <a:effectLst/>
              <a:latin typeface="+mn-lt"/>
              <a:ea typeface="+mn-ea"/>
              <a:cs typeface="+mn-cs"/>
            </a:rPr>
            <a:t>の減となり、合計で約</a:t>
          </a:r>
          <a:r>
            <a:rPr lang="en-US" altLang="ja-JP" sz="1100">
              <a:solidFill>
                <a:sysClr val="windowText" lastClr="000000"/>
              </a:solidFill>
              <a:effectLst/>
              <a:latin typeface="+mn-lt"/>
              <a:ea typeface="+mn-ea"/>
              <a:cs typeface="+mn-cs"/>
            </a:rPr>
            <a:t>0.4</a:t>
          </a:r>
          <a:r>
            <a:rPr lang="ja-JP" altLang="ja-JP" sz="1100">
              <a:solidFill>
                <a:sysClr val="windowText" lastClr="000000"/>
              </a:solidFill>
              <a:effectLst/>
              <a:latin typeface="+mn-lt"/>
              <a:ea typeface="+mn-ea"/>
              <a:cs typeface="+mn-cs"/>
            </a:rPr>
            <a:t>億円の減となったことに加え、分母では</a:t>
          </a:r>
          <a:r>
            <a:rPr lang="ja-JP" altLang="ja-JP" sz="1100">
              <a:solidFill>
                <a:schemeClr val="dk1"/>
              </a:solidFill>
              <a:effectLst/>
              <a:latin typeface="+mn-lt"/>
              <a:ea typeface="+mn-ea"/>
              <a:cs typeface="+mn-cs"/>
            </a:rPr>
            <a:t>標準税収入額等が約</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減となったが、</a:t>
          </a:r>
          <a:r>
            <a:rPr lang="ja-JP" altLang="ja-JP" sz="1100">
              <a:solidFill>
                <a:schemeClr val="dk1"/>
              </a:solidFill>
              <a:effectLst/>
              <a:latin typeface="+mn-lt"/>
              <a:ea typeface="+mn-ea"/>
              <a:cs typeface="+mn-cs"/>
            </a:rPr>
            <a:t>臨時財政対策債発行可能額が約</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a:t>
          </a:r>
          <a:r>
            <a:rPr lang="ja-JP" altLang="ja-JP" sz="1100">
              <a:solidFill>
                <a:sysClr val="windowText" lastClr="000000"/>
              </a:solidFill>
              <a:effectLst/>
              <a:latin typeface="+mn-lt"/>
              <a:ea typeface="+mn-ea"/>
              <a:cs typeface="+mn-cs"/>
            </a:rPr>
            <a:t>普通交付税額が約</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億円の増となったことにより、合計で約</a:t>
          </a:r>
          <a:r>
            <a:rPr lang="en-US" altLang="ja-JP" sz="1100">
              <a:solidFill>
                <a:sysClr val="windowText" lastClr="000000"/>
              </a:solidFill>
              <a:effectLst/>
              <a:latin typeface="+mn-lt"/>
              <a:ea typeface="+mn-ea"/>
              <a:cs typeface="+mn-cs"/>
            </a:rPr>
            <a:t>3.5</a:t>
          </a:r>
          <a:r>
            <a:rPr lang="ja-JP" altLang="ja-JP" sz="1100">
              <a:solidFill>
                <a:sysClr val="windowText" lastClr="000000"/>
              </a:solidFill>
              <a:effectLst/>
              <a:latin typeface="+mn-lt"/>
              <a:ea typeface="+mn-ea"/>
              <a:cs typeface="+mn-cs"/>
            </a:rPr>
            <a:t>億円の増となったことによる。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76200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0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42</xdr:row>
      <xdr:rowOff>9313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056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1" hangingPunct="1"/>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前年度より</a:t>
          </a:r>
          <a:r>
            <a:rPr lang="en-US" altLang="ja-JP" sz="1100">
              <a:solidFill>
                <a:sysClr val="windowText" lastClr="000000"/>
              </a:solidFill>
              <a:effectLst/>
              <a:latin typeface="+mn-lt"/>
              <a:ea typeface="+mn-ea"/>
              <a:cs typeface="+mn-cs"/>
            </a:rPr>
            <a:t>0.6</a:t>
          </a:r>
          <a:r>
            <a:rPr lang="ja-JP" altLang="ja-JP" sz="1100">
              <a:solidFill>
                <a:sysClr val="windowText" lastClr="000000"/>
              </a:solidFill>
              <a:effectLst/>
              <a:latin typeface="+mn-lt"/>
              <a:ea typeface="+mn-ea"/>
              <a:cs typeface="+mn-cs"/>
            </a:rPr>
            <a:t>ポイントの改善となった。</a:t>
          </a:r>
          <a:endParaRPr lang="ja-JP" altLang="ja-JP" sz="1400">
            <a:solidFill>
              <a:sysClr val="windowText" lastClr="000000"/>
            </a:solidFill>
            <a:effectLst/>
          </a:endParaRPr>
        </a:p>
        <a:p>
          <a:pPr eaLnBrk="1" fontAlgn="auto" latinLnBrk="1" hangingPunct="1"/>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改善の要因として、分母については、標準財政規模が約</a:t>
          </a:r>
          <a:r>
            <a:rPr lang="en-US" altLang="ja-JP" sz="1100">
              <a:solidFill>
                <a:sysClr val="windowText" lastClr="000000"/>
              </a:solidFill>
              <a:effectLst/>
              <a:latin typeface="+mn-lt"/>
              <a:ea typeface="+mn-ea"/>
              <a:cs typeface="+mn-cs"/>
            </a:rPr>
            <a:t>3.3</a:t>
          </a:r>
          <a:r>
            <a:rPr lang="ja-JP" altLang="ja-JP" sz="1100">
              <a:solidFill>
                <a:sysClr val="windowText" lastClr="000000"/>
              </a:solidFill>
              <a:effectLst/>
              <a:latin typeface="+mn-lt"/>
              <a:ea typeface="+mn-ea"/>
              <a:cs typeface="+mn-cs"/>
            </a:rPr>
            <a:t>億円増の約</a:t>
          </a:r>
          <a:r>
            <a:rPr lang="en-US" altLang="ja-JP" sz="1100">
              <a:solidFill>
                <a:sysClr val="windowText" lastClr="000000"/>
              </a:solidFill>
              <a:effectLst/>
              <a:latin typeface="+mn-lt"/>
              <a:ea typeface="+mn-ea"/>
              <a:cs typeface="+mn-cs"/>
            </a:rPr>
            <a:t>437</a:t>
          </a:r>
          <a:r>
            <a:rPr lang="ja-JP" altLang="ja-JP" sz="1100">
              <a:solidFill>
                <a:sysClr val="windowText" lastClr="000000"/>
              </a:solidFill>
              <a:effectLst/>
              <a:latin typeface="+mn-lt"/>
              <a:ea typeface="+mn-ea"/>
              <a:cs typeface="+mn-cs"/>
            </a:rPr>
            <a:t>億円となる一方、</a:t>
          </a:r>
          <a:r>
            <a:rPr kumimoji="1" lang="ja-JP" altLang="ja-JP" sz="1100">
              <a:solidFill>
                <a:sysClr val="windowText" lastClr="000000"/>
              </a:solidFill>
              <a:effectLst/>
              <a:latin typeface="+mn-lt"/>
              <a:ea typeface="+mn-ea"/>
              <a:cs typeface="+mn-cs"/>
            </a:rPr>
            <a:t>控除される算入公債費等の額は約</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億円の減となったため、約</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億円の増となり、分子となる将来負担額において、</a:t>
          </a:r>
          <a:r>
            <a:rPr kumimoji="1" lang="ja-JP" altLang="en-US" sz="1100">
              <a:solidFill>
                <a:sysClr val="windowText" lastClr="000000"/>
              </a:solidFill>
              <a:effectLst/>
              <a:latin typeface="+mn-lt"/>
              <a:ea typeface="+mn-ea"/>
              <a:cs typeface="+mn-cs"/>
            </a:rPr>
            <a:t>退職手当負担見込額が約</a:t>
          </a:r>
          <a:r>
            <a:rPr kumimoji="1" lang="en-US" altLang="ja-JP" sz="1100">
              <a:solidFill>
                <a:sysClr val="windowText" lastClr="000000"/>
              </a:solidFill>
              <a:effectLst/>
              <a:latin typeface="+mn-lt"/>
              <a:ea typeface="+mn-ea"/>
              <a:cs typeface="+mn-cs"/>
            </a:rPr>
            <a:t>11.9</a:t>
          </a:r>
          <a:r>
            <a:rPr kumimoji="1" lang="ja-JP" altLang="en-US" sz="1100">
              <a:solidFill>
                <a:sysClr val="windowText" lastClr="000000"/>
              </a:solidFill>
              <a:effectLst/>
              <a:latin typeface="+mn-lt"/>
              <a:ea typeface="+mn-ea"/>
              <a:cs typeface="+mn-cs"/>
            </a:rPr>
            <a:t>億円、</a:t>
          </a:r>
          <a:r>
            <a:rPr lang="ja-JP" altLang="ja-JP" sz="1100">
              <a:solidFill>
                <a:sysClr val="windowText" lastClr="000000"/>
              </a:solidFill>
              <a:effectLst/>
              <a:latin typeface="+mn-lt"/>
              <a:ea typeface="+mn-ea"/>
              <a:cs typeface="+mn-cs"/>
            </a:rPr>
            <a:t>債務負担行為に基づく支出予定額が約</a:t>
          </a:r>
          <a:r>
            <a:rPr lang="en-US" altLang="ja-JP" sz="1100">
              <a:solidFill>
                <a:sysClr val="windowText" lastClr="000000"/>
              </a:solidFill>
              <a:effectLst/>
              <a:latin typeface="+mn-lt"/>
              <a:ea typeface="+mn-ea"/>
              <a:cs typeface="+mn-cs"/>
            </a:rPr>
            <a:t>11.2</a:t>
          </a:r>
          <a:r>
            <a:rPr lang="ja-JP" altLang="ja-JP" sz="1100">
              <a:solidFill>
                <a:sysClr val="windowText" lastClr="000000"/>
              </a:solidFill>
              <a:effectLst/>
              <a:latin typeface="+mn-lt"/>
              <a:ea typeface="+mn-ea"/>
              <a:cs typeface="+mn-cs"/>
            </a:rPr>
            <a:t>億円、</a:t>
          </a:r>
          <a:r>
            <a:rPr lang="ja-JP" altLang="ja-JP" sz="1100">
              <a:solidFill>
                <a:schemeClr val="dk1"/>
              </a:solidFill>
              <a:effectLst/>
              <a:latin typeface="+mn-lt"/>
              <a:ea typeface="+mn-ea"/>
              <a:cs typeface="+mn-cs"/>
            </a:rPr>
            <a:t>公営企業債等繰入見込額が約</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億円</a:t>
          </a:r>
          <a:r>
            <a:rPr lang="ja-JP" altLang="ja-JP" sz="1100">
              <a:solidFill>
                <a:sysClr val="windowText" lastClr="000000"/>
              </a:solidFill>
              <a:effectLst/>
              <a:latin typeface="+mn-lt"/>
              <a:ea typeface="+mn-ea"/>
              <a:cs typeface="+mn-cs"/>
            </a:rPr>
            <a:t>減となり、将来負担額が約</a:t>
          </a:r>
          <a:r>
            <a:rPr lang="en-US" altLang="ja-JP" sz="1100">
              <a:solidFill>
                <a:sysClr val="windowText" lastClr="000000"/>
              </a:solidFill>
              <a:effectLst/>
              <a:latin typeface="+mn-lt"/>
              <a:ea typeface="+mn-ea"/>
              <a:cs typeface="+mn-cs"/>
            </a:rPr>
            <a:t>28.1</a:t>
          </a:r>
          <a:r>
            <a:rPr lang="ja-JP" altLang="ja-JP" sz="1100">
              <a:solidFill>
                <a:sysClr val="windowText" lastClr="000000"/>
              </a:solidFill>
              <a:effectLst/>
              <a:latin typeface="+mn-lt"/>
              <a:ea typeface="+mn-ea"/>
              <a:cs typeface="+mn-cs"/>
            </a:rPr>
            <a:t>億円の減となったことによる。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32315</xdr:rowOff>
    </xdr:from>
    <xdr:to>
      <xdr:col>81</xdr:col>
      <xdr:colOff>44450</xdr:colOff>
      <xdr:row>16</xdr:row>
      <xdr:rowOff>40358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7551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40358</xdr:rowOff>
    </xdr:from>
    <xdr:to>
      <xdr:col>77</xdr:col>
      <xdr:colOff>44450</xdr:colOff>
      <xdr:row>17</xdr:row>
      <xdr:rowOff>32456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783558"/>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78616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82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32456</xdr:rowOff>
    </xdr:from>
    <xdr:to>
      <xdr:col>72</xdr:col>
      <xdr:colOff>203200</xdr:colOff>
      <xdr:row>17</xdr:row>
      <xdr:rowOff>110208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947106"/>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110208</xdr:rowOff>
    </xdr:from>
    <xdr:to>
      <xdr:col>68</xdr:col>
      <xdr:colOff>152400</xdr:colOff>
      <xdr:row>17</xdr:row>
      <xdr:rowOff>119592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024858"/>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152965</xdr:rowOff>
    </xdr:from>
    <xdr:to>
      <xdr:col>81</xdr:col>
      <xdr:colOff>95250</xdr:colOff>
      <xdr:row>16</xdr:row>
      <xdr:rowOff>83115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125042</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9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161008</xdr:rowOff>
    </xdr:from>
    <xdr:to>
      <xdr:col>77</xdr:col>
      <xdr:colOff>95250</xdr:colOff>
      <xdr:row>16</xdr:row>
      <xdr:rowOff>91158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7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101335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501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68033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59408</xdr:rowOff>
    </xdr:from>
    <xdr:to>
      <xdr:col>68</xdr:col>
      <xdr:colOff>203200</xdr:colOff>
      <xdr:row>17</xdr:row>
      <xdr:rowOff>161008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145785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68792</xdr:rowOff>
    </xdr:from>
    <xdr:to>
      <xdr:col>64</xdr:col>
      <xdr:colOff>152400</xdr:colOff>
      <xdr:row>17</xdr:row>
      <xdr:rowOff>170392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9119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75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234,662
231,609
101.80
77,344,648
76,358,823
562,650
43,724,537
72,120,343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人事院勧告のプラス改定や業務増による時間外勤務手当の増などのプラス要因もあったが、平成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年度から開始した給与減額措置の影響</a:t>
          </a:r>
          <a:r>
            <a:rPr kumimoji="1" lang="ja-JP" altLang="en-US" sz="1100">
              <a:solidFill>
                <a:schemeClr val="dk1"/>
              </a:solidFill>
              <a:effectLst/>
              <a:latin typeface="+mn-lt"/>
              <a:ea typeface="+mn-ea"/>
              <a:cs typeface="+mn-cs"/>
            </a:rPr>
            <a:t>もあり人件費に係る経常収支比率は</a:t>
          </a:r>
          <a:r>
            <a:rPr kumimoji="1" lang="ja-JP" altLang="ja-JP" sz="1100">
              <a:solidFill>
                <a:schemeClr val="dk1"/>
              </a:solidFill>
              <a:effectLst/>
              <a:latin typeface="+mn-lt"/>
              <a:ea typeface="+mn-ea"/>
              <a:cs typeface="+mn-cs"/>
            </a:rPr>
            <a:t>前年度と比べて低下した。</a:t>
          </a:r>
          <a:endParaRPr lang="ja-JP" altLang="ja-JP" sz="1400">
            <a:effectLst/>
          </a:endParaRPr>
        </a:p>
        <a:p>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職員数、給与の適正化を図り、総人件費の抑制に努める。</a:t>
          </a:r>
          <a:endParaRPr lang="ja-JP" altLang="ja-JP" sz="1400">
            <a:effectLst/>
          </a:endParaRPr>
        </a:p>
        <a:p>
          <a:endParaRPr lang="ja-JP" altLang="ja-JP" sz="1400">
            <a:solidFill>
              <a:srgbClr val="FF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64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1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2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39</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4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各種委託、工事費等の契約確定に伴う入札差金の執行留保の徹底を行ったものの、決算規模が約</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億円増となったため、物件費に係る経常収支比率は前年度に比べ</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ポイント高くなった。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今後も行財政改革の取組を通じて経常経費の削減努力を継続し、経費削減に努める。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26307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0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17</xdr:row>
      <xdr:rowOff>15421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10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扶助費にかかる経常収支比率は前年度より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ポイント高くなっており、上昇傾向にある。</a:t>
          </a:r>
          <a:endParaRPr lang="ja-JP" altLang="ja-JP" sz="1400">
            <a:solidFill>
              <a:sysClr val="windowText" lastClr="00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主な要因としては、</a:t>
          </a:r>
          <a:r>
            <a:rPr kumimoji="1" lang="ja-JP" altLang="en-US" sz="1100">
              <a:solidFill>
                <a:sysClr val="windowText" lastClr="000000"/>
              </a:solidFill>
              <a:effectLst/>
              <a:latin typeface="+mn-lt"/>
              <a:ea typeface="+mn-ea"/>
              <a:cs typeface="+mn-cs"/>
            </a:rPr>
            <a:t>施設型給付事業が</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障害福祉サービス費給付費が約</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億円、障害児通所給付費が約</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億円増となったことによる。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5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施設修繕等の維持補修費、繰出金</a:t>
          </a:r>
          <a:r>
            <a:rPr kumimoji="1" lang="ja-JP" altLang="en-US" sz="1100">
              <a:solidFill>
                <a:sysClr val="windowText" lastClr="000000"/>
              </a:solidFill>
              <a:effectLst/>
              <a:latin typeface="+mn-lt"/>
              <a:ea typeface="+mn-ea"/>
              <a:cs typeface="+mn-cs"/>
            </a:rPr>
            <a:t>に係る</a:t>
          </a:r>
          <a:r>
            <a:rPr kumimoji="1" lang="ja-JP" altLang="ja-JP" sz="1100">
              <a:solidFill>
                <a:sysClr val="windowText" lastClr="000000"/>
              </a:solidFill>
              <a:effectLst/>
              <a:latin typeface="+mn-lt"/>
              <a:ea typeface="+mn-ea"/>
              <a:cs typeface="+mn-cs"/>
            </a:rPr>
            <a:t>経常収支比率</a:t>
          </a:r>
          <a:r>
            <a:rPr kumimoji="1" lang="ja-JP" altLang="en-US" sz="1100">
              <a:solidFill>
                <a:sysClr val="windowText" lastClr="000000"/>
              </a:solidFill>
              <a:effectLst/>
              <a:latin typeface="+mn-lt"/>
              <a:ea typeface="+mn-ea"/>
              <a:cs typeface="+mn-cs"/>
            </a:rPr>
            <a:t>が高くなり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その他全体で</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ポイント高くなった。</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、類似団体平均より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回っている。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57150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86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44450</xdr:rowOff>
    </xdr:from>
    <xdr:to>
      <xdr:col>73</xdr:col>
      <xdr:colOff>180975</xdr:colOff>
      <xdr:row>55</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55</xdr:row>
      <xdr:rowOff>44450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09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6350</xdr:rowOff>
    </xdr:from>
    <xdr:to>
      <xdr:col>74</xdr:col>
      <xdr:colOff>31750</xdr:colOff>
      <xdr:row>55</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165100</xdr:rowOff>
    </xdr:from>
    <xdr:to>
      <xdr:col>69</xdr:col>
      <xdr:colOff>142875</xdr:colOff>
      <xdr:row>55</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補助費等にかかる経常収支比率は、昨年度と比較すると</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ポイント減少し、類似団体平均よりも</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低くなった</a:t>
          </a:r>
          <a:r>
            <a:rPr lang="ja-JP" altLang="ja-JP" sz="1100" b="0" i="0" baseline="0">
              <a:solidFill>
                <a:sysClr val="windowText" lastClr="000000"/>
              </a:solidFill>
              <a:effectLst/>
              <a:latin typeface="+mn-lt"/>
              <a:ea typeface="+mn-ea"/>
              <a:cs typeface="+mn-cs"/>
            </a:rPr>
            <a:t>。要因としては、地域活動支援センター及び障害者小規模通所援護事業補助金、</a:t>
          </a:r>
          <a:r>
            <a:rPr lang="ja-JP" altLang="en-US" sz="1100" b="0" i="0" baseline="0">
              <a:solidFill>
                <a:sysClr val="windowText" lastClr="000000"/>
              </a:solidFill>
              <a:effectLst/>
              <a:latin typeface="+mn-lt"/>
              <a:ea typeface="+mn-ea"/>
              <a:cs typeface="+mn-cs"/>
            </a:rPr>
            <a:t>国際観光協会補助金</a:t>
          </a:r>
          <a:r>
            <a:rPr lang="ja-JP" altLang="ja-JP" sz="1100" b="0" i="0" baseline="0">
              <a:solidFill>
                <a:sysClr val="windowText" lastClr="000000"/>
              </a:solidFill>
              <a:effectLst/>
              <a:latin typeface="+mn-lt"/>
              <a:ea typeface="+mn-ea"/>
              <a:cs typeface="+mn-cs"/>
            </a:rPr>
            <a:t>の減などが挙げられる。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757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483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11701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公債費については、市債の抑制により地方債残高が減少していることや新規発行債や利率見直しのある地方債においては昨今の借入利率の低さから改善傾向にある。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類似団体平均より</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ポイント低いが、今後も引き続き新規発行債の抑制に取り組み、公債費の減に努める。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39370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9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39370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3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78</xdr:row>
      <xdr:rowOff>27939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334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公債費以外の経常収支比率は全体で</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a:t>
          </a:r>
          <a:r>
            <a:rPr kumimoji="1" lang="ja-JP" altLang="ja-JP" sz="1100">
              <a:solidFill>
                <a:sysClr val="windowText" lastClr="000000"/>
              </a:solidFill>
              <a:effectLst/>
              <a:latin typeface="+mn-lt"/>
              <a:ea typeface="+mn-ea"/>
              <a:cs typeface="+mn-cs"/>
            </a:rPr>
            <a:t>くなっている。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要因として、</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補助費等</a:t>
          </a:r>
          <a:r>
            <a:rPr kumimoji="1" lang="ja-JP" altLang="ja-JP"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となったことによる。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778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37846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818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108713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14681</xdr:rowOff>
    </xdr:from>
    <xdr:to>
      <xdr:col>29</xdr:col>
      <xdr:colOff>127000</xdr:colOff>
      <xdr:row>16</xdr:row>
      <xdr:rowOff>60858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5506"/>
          <a:ext cx="6477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109817</xdr:rowOff>
    </xdr:from>
    <xdr:to>
      <xdr:col>26</xdr:col>
      <xdr:colOff>50800</xdr:colOff>
      <xdr:row>16</xdr:row>
      <xdr:rowOff>60858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29192"/>
          <a:ext cx="698500" cy="12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109817</xdr:rowOff>
    </xdr:from>
    <xdr:to>
      <xdr:col>22</xdr:col>
      <xdr:colOff>114300</xdr:colOff>
      <xdr:row>16</xdr:row>
      <xdr:rowOff>127686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9192"/>
          <a:ext cx="698500" cy="18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127686</xdr:rowOff>
    </xdr:from>
    <xdr:to>
      <xdr:col>18</xdr:col>
      <xdr:colOff>177800</xdr:colOff>
      <xdr:row>16</xdr:row>
      <xdr:rowOff>149631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8511"/>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135331</xdr:rowOff>
    </xdr:from>
    <xdr:to>
      <xdr:col>29</xdr:col>
      <xdr:colOff>177800</xdr:colOff>
      <xdr:row>16</xdr:row>
      <xdr:rowOff>65481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151858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10058</xdr:rowOff>
    </xdr:from>
    <xdr:to>
      <xdr:col>26</xdr:col>
      <xdr:colOff>101600</xdr:colOff>
      <xdr:row>16</xdr:row>
      <xdr:rowOff>111658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121835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59017</xdr:rowOff>
    </xdr:from>
    <xdr:to>
      <xdr:col>22</xdr:col>
      <xdr:colOff>165100</xdr:colOff>
      <xdr:row>15</xdr:row>
      <xdr:rowOff>160617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170794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76886</xdr:rowOff>
    </xdr:from>
    <xdr:to>
      <xdr:col>19</xdr:col>
      <xdr:colOff>38100</xdr:colOff>
      <xdr:row>17</xdr:row>
      <xdr:rowOff>7036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17213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3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98831</xdr:rowOff>
    </xdr:from>
    <xdr:to>
      <xdr:col>15</xdr:col>
      <xdr:colOff>101600</xdr:colOff>
      <xdr:row>17</xdr:row>
      <xdr:rowOff>28981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317424</xdr:rowOff>
    </xdr:from>
    <xdr:to>
      <xdr:col>29</xdr:col>
      <xdr:colOff>127000</xdr:colOff>
      <xdr:row>35</xdr:row>
      <xdr:rowOff>324282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27774"/>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274371</xdr:rowOff>
    </xdr:from>
    <xdr:to>
      <xdr:col>26</xdr:col>
      <xdr:colOff>50800</xdr:colOff>
      <xdr:row>35</xdr:row>
      <xdr:rowOff>317424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84721"/>
          <a:ext cx="6985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274371</xdr:rowOff>
    </xdr:from>
    <xdr:to>
      <xdr:col>22</xdr:col>
      <xdr:colOff>114300</xdr:colOff>
      <xdr:row>35</xdr:row>
      <xdr:rowOff>280962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84721"/>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153022</xdr:rowOff>
    </xdr:from>
    <xdr:to>
      <xdr:col>18</xdr:col>
      <xdr:colOff>177800</xdr:colOff>
      <xdr:row>35</xdr:row>
      <xdr:rowOff>280962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63372"/>
          <a:ext cx="698500" cy="12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273482</xdr:rowOff>
    </xdr:from>
    <xdr:to>
      <xdr:col>29</xdr:col>
      <xdr:colOff>177800</xdr:colOff>
      <xdr:row>36</xdr:row>
      <xdr:rowOff>32182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245559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266624</xdr:rowOff>
    </xdr:from>
    <xdr:to>
      <xdr:col>26</xdr:col>
      <xdr:colOff>101600</xdr:colOff>
      <xdr:row>36</xdr:row>
      <xdr:rowOff>25324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10101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63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223571</xdr:rowOff>
    </xdr:from>
    <xdr:to>
      <xdr:col>22</xdr:col>
      <xdr:colOff>165100</xdr:colOff>
      <xdr:row>35</xdr:row>
      <xdr:rowOff>325171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309948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230162</xdr:rowOff>
    </xdr:from>
    <xdr:to>
      <xdr:col>19</xdr:col>
      <xdr:colOff>38100</xdr:colOff>
      <xdr:row>35</xdr:row>
      <xdr:rowOff>331762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4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316539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102222</xdr:rowOff>
    </xdr:from>
    <xdr:to>
      <xdr:col>15</xdr:col>
      <xdr:colOff>101600</xdr:colOff>
      <xdr:row>35</xdr:row>
      <xdr:rowOff>203822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188599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9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234,662
231,609
101.80
77,344,648
76,358,823
562,650
43,724,537
72,120,343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66022</xdr:rowOff>
    </xdr:from>
    <xdr:to>
      <xdr:col>24</xdr:col>
      <xdr:colOff>63500</xdr:colOff>
      <xdr:row>33</xdr:row>
      <xdr:rowOff>76012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23872"/>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29035</xdr:rowOff>
    </xdr:from>
    <xdr:to>
      <xdr:col>19</xdr:col>
      <xdr:colOff>177800</xdr:colOff>
      <xdr:row>33</xdr:row>
      <xdr:rowOff>76012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686885"/>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29035</xdr:rowOff>
    </xdr:from>
    <xdr:to>
      <xdr:col>15</xdr:col>
      <xdr:colOff>50800</xdr:colOff>
      <xdr:row>33</xdr:row>
      <xdr:rowOff>69794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86885"/>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67782</xdr:rowOff>
    </xdr:from>
    <xdr:to>
      <xdr:col>10</xdr:col>
      <xdr:colOff>114300</xdr:colOff>
      <xdr:row>33</xdr:row>
      <xdr:rowOff>69794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72563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15222</xdr:rowOff>
    </xdr:from>
    <xdr:to>
      <xdr:col>24</xdr:col>
      <xdr:colOff>114300</xdr:colOff>
      <xdr:row>33</xdr:row>
      <xdr:rowOff>116822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38099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25212</xdr:rowOff>
    </xdr:from>
    <xdr:to>
      <xdr:col>20</xdr:col>
      <xdr:colOff>38100</xdr:colOff>
      <xdr:row>33</xdr:row>
      <xdr:rowOff>126812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143339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4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149685</xdr:rowOff>
    </xdr:from>
    <xdr:to>
      <xdr:col>15</xdr:col>
      <xdr:colOff>101600</xdr:colOff>
      <xdr:row>33</xdr:row>
      <xdr:rowOff>79835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96362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4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18994</xdr:rowOff>
    </xdr:from>
    <xdr:to>
      <xdr:col>10</xdr:col>
      <xdr:colOff>165100</xdr:colOff>
      <xdr:row>33</xdr:row>
      <xdr:rowOff>120594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137121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45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16982</xdr:rowOff>
    </xdr:from>
    <xdr:to>
      <xdr:col>6</xdr:col>
      <xdr:colOff>38100</xdr:colOff>
      <xdr:row>33</xdr:row>
      <xdr:rowOff>118582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6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135109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4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37364</xdr:rowOff>
    </xdr:from>
    <xdr:to>
      <xdr:col>24</xdr:col>
      <xdr:colOff>63500</xdr:colOff>
      <xdr:row>55</xdr:row>
      <xdr:rowOff>54737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67114"/>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54737</xdr:rowOff>
    </xdr:from>
    <xdr:to>
      <xdr:col>19</xdr:col>
      <xdr:colOff>177800</xdr:colOff>
      <xdr:row>56</xdr:row>
      <xdr:rowOff>73558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84487"/>
          <a:ext cx="889000" cy="19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73558</xdr:rowOff>
    </xdr:from>
    <xdr:to>
      <xdr:col>15</xdr:col>
      <xdr:colOff>50800</xdr:colOff>
      <xdr:row>56</xdr:row>
      <xdr:rowOff>96875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7475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96875</xdr:rowOff>
    </xdr:from>
    <xdr:to>
      <xdr:col>10</xdr:col>
      <xdr:colOff>114300</xdr:colOff>
      <xdr:row>57</xdr:row>
      <xdr:rowOff>32106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9807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158014</xdr:rowOff>
    </xdr:from>
    <xdr:to>
      <xdr:col>24</xdr:col>
      <xdr:colOff>114300</xdr:colOff>
      <xdr:row>55</xdr:row>
      <xdr:rowOff>88164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9441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3937</xdr:rowOff>
    </xdr:from>
    <xdr:to>
      <xdr:col>20</xdr:col>
      <xdr:colOff>38100</xdr:colOff>
      <xdr:row>55</xdr:row>
      <xdr:rowOff>105537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122064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22758</xdr:rowOff>
    </xdr:from>
    <xdr:to>
      <xdr:col>15</xdr:col>
      <xdr:colOff>101600</xdr:colOff>
      <xdr:row>56</xdr:row>
      <xdr:rowOff>124358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115485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46075</xdr:rowOff>
    </xdr:from>
    <xdr:to>
      <xdr:col>10</xdr:col>
      <xdr:colOff>165100</xdr:colOff>
      <xdr:row>56</xdr:row>
      <xdr:rowOff>147675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138802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152756</xdr:rowOff>
    </xdr:from>
    <xdr:to>
      <xdr:col>6</xdr:col>
      <xdr:colOff>38100</xdr:colOff>
      <xdr:row>57</xdr:row>
      <xdr:rowOff>82906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74033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71486</xdr:rowOff>
    </xdr:from>
    <xdr:to>
      <xdr:col>24</xdr:col>
      <xdr:colOff>63500</xdr:colOff>
      <xdr:row>78</xdr:row>
      <xdr:rowOff>76378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4586"/>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76378</xdr:rowOff>
    </xdr:from>
    <xdr:to>
      <xdr:col>19</xdr:col>
      <xdr:colOff>177800</xdr:colOff>
      <xdr:row>78</xdr:row>
      <xdr:rowOff>84058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49478"/>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77978</xdr:rowOff>
    </xdr:from>
    <xdr:to>
      <xdr:col>15</xdr:col>
      <xdr:colOff>50800</xdr:colOff>
      <xdr:row>78</xdr:row>
      <xdr:rowOff>84058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51078"/>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77429</xdr:rowOff>
    </xdr:from>
    <xdr:to>
      <xdr:col>10</xdr:col>
      <xdr:colOff>114300</xdr:colOff>
      <xdr:row>78</xdr:row>
      <xdr:rowOff>77978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052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20686</xdr:rowOff>
    </xdr:from>
    <xdr:to>
      <xdr:col>24</xdr:col>
      <xdr:colOff>114300</xdr:colOff>
      <xdr:row>78</xdr:row>
      <xdr:rowOff>122286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107063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0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25578</xdr:rowOff>
    </xdr:from>
    <xdr:to>
      <xdr:col>20</xdr:col>
      <xdr:colOff>38100</xdr:colOff>
      <xdr:row>78</xdr:row>
      <xdr:rowOff>127178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118305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33258</xdr:rowOff>
    </xdr:from>
    <xdr:to>
      <xdr:col>15</xdr:col>
      <xdr:colOff>101600</xdr:colOff>
      <xdr:row>78</xdr:row>
      <xdr:rowOff>134858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125985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9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27178</xdr:rowOff>
    </xdr:from>
    <xdr:to>
      <xdr:col>10</xdr:col>
      <xdr:colOff>165100</xdr:colOff>
      <xdr:row>78</xdr:row>
      <xdr:rowOff>128778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119905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26629</xdr:rowOff>
    </xdr:from>
    <xdr:to>
      <xdr:col>6</xdr:col>
      <xdr:colOff>38100</xdr:colOff>
      <xdr:row>78</xdr:row>
      <xdr:rowOff>128229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119356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9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152502</xdr:rowOff>
    </xdr:from>
    <xdr:to>
      <xdr:col>24</xdr:col>
      <xdr:colOff>63500</xdr:colOff>
      <xdr:row>96</xdr:row>
      <xdr:rowOff>21913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40252"/>
          <a:ext cx="8382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21913</xdr:rowOff>
    </xdr:from>
    <xdr:to>
      <xdr:col>19</xdr:col>
      <xdr:colOff>177800</xdr:colOff>
      <xdr:row>96</xdr:row>
      <xdr:rowOff>104877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81113"/>
          <a:ext cx="889000" cy="8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104877</xdr:rowOff>
    </xdr:from>
    <xdr:to>
      <xdr:col>15</xdr:col>
      <xdr:colOff>50800</xdr:colOff>
      <xdr:row>97</xdr:row>
      <xdr:rowOff>34506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64077"/>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34506</xdr:rowOff>
    </xdr:from>
    <xdr:to>
      <xdr:col>10</xdr:col>
      <xdr:colOff>114300</xdr:colOff>
      <xdr:row>97</xdr:row>
      <xdr:rowOff>142309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65156"/>
          <a:ext cx="889000" cy="10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101702</xdr:rowOff>
    </xdr:from>
    <xdr:to>
      <xdr:col>24</xdr:col>
      <xdr:colOff>114300</xdr:colOff>
      <xdr:row>96</xdr:row>
      <xdr:rowOff>31852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80129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3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142563</xdr:rowOff>
    </xdr:from>
    <xdr:to>
      <xdr:col>20</xdr:col>
      <xdr:colOff>38100</xdr:colOff>
      <xdr:row>96</xdr:row>
      <xdr:rowOff>72713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63840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54077</xdr:rowOff>
    </xdr:from>
    <xdr:to>
      <xdr:col>15</xdr:col>
      <xdr:colOff>101600</xdr:colOff>
      <xdr:row>96</xdr:row>
      <xdr:rowOff>155677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146804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155156</xdr:rowOff>
    </xdr:from>
    <xdr:to>
      <xdr:col>10</xdr:col>
      <xdr:colOff>165100</xdr:colOff>
      <xdr:row>97</xdr:row>
      <xdr:rowOff>85306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91509</xdr:rowOff>
    </xdr:from>
    <xdr:to>
      <xdr:col>6</xdr:col>
      <xdr:colOff>38100</xdr:colOff>
      <xdr:row>98</xdr:row>
      <xdr:rowOff>21659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12786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30886</xdr:rowOff>
    </xdr:from>
    <xdr:to>
      <xdr:col>55</xdr:col>
      <xdr:colOff>0</xdr:colOff>
      <xdr:row>36</xdr:row>
      <xdr:rowOff>63252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203086"/>
          <a:ext cx="8382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29534</xdr:rowOff>
    </xdr:from>
    <xdr:to>
      <xdr:col>50</xdr:col>
      <xdr:colOff>114300</xdr:colOff>
      <xdr:row>36</xdr:row>
      <xdr:rowOff>30886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6201734"/>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29534</xdr:rowOff>
    </xdr:from>
    <xdr:to>
      <xdr:col>45</xdr:col>
      <xdr:colOff>177800</xdr:colOff>
      <xdr:row>36</xdr:row>
      <xdr:rowOff>63671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201734"/>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49822</xdr:rowOff>
    </xdr:from>
    <xdr:to>
      <xdr:col>41</xdr:col>
      <xdr:colOff>50800</xdr:colOff>
      <xdr:row>36</xdr:row>
      <xdr:rowOff>63671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222022"/>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12452</xdr:rowOff>
    </xdr:from>
    <xdr:to>
      <xdr:col>55</xdr:col>
      <xdr:colOff>50800</xdr:colOff>
      <xdr:row>36</xdr:row>
      <xdr:rowOff>114052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162329</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1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151536</xdr:rowOff>
    </xdr:from>
    <xdr:to>
      <xdr:col>50</xdr:col>
      <xdr:colOff>165100</xdr:colOff>
      <xdr:row>36</xdr:row>
      <xdr:rowOff>81686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72813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150184</xdr:rowOff>
    </xdr:from>
    <xdr:to>
      <xdr:col>46</xdr:col>
      <xdr:colOff>38100</xdr:colOff>
      <xdr:row>36</xdr:row>
      <xdr:rowOff>80334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1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71461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2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12871</xdr:rowOff>
    </xdr:from>
    <xdr:to>
      <xdr:col>41</xdr:col>
      <xdr:colOff>101600</xdr:colOff>
      <xdr:row>36</xdr:row>
      <xdr:rowOff>114471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1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105598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2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170472</xdr:rowOff>
    </xdr:from>
    <xdr:to>
      <xdr:col>36</xdr:col>
      <xdr:colOff>165100</xdr:colOff>
      <xdr:row>36</xdr:row>
      <xdr:rowOff>100622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1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91749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2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5449</xdr:rowOff>
    </xdr:from>
    <xdr:to>
      <xdr:col>55</xdr:col>
      <xdr:colOff>0</xdr:colOff>
      <xdr:row>57</xdr:row>
      <xdr:rowOff>72733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78099"/>
          <a:ext cx="8382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58775</xdr:rowOff>
    </xdr:from>
    <xdr:to>
      <xdr:col>50</xdr:col>
      <xdr:colOff>114300</xdr:colOff>
      <xdr:row>57</xdr:row>
      <xdr:rowOff>72733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31425"/>
          <a:ext cx="889000" cy="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46672</xdr:rowOff>
    </xdr:from>
    <xdr:to>
      <xdr:col>45</xdr:col>
      <xdr:colOff>177800</xdr:colOff>
      <xdr:row>57</xdr:row>
      <xdr:rowOff>58775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19322"/>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46672</xdr:rowOff>
    </xdr:from>
    <xdr:to>
      <xdr:col>41</xdr:col>
      <xdr:colOff>50800</xdr:colOff>
      <xdr:row>57</xdr:row>
      <xdr:rowOff>80887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19322"/>
          <a:ext cx="8890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126099</xdr:rowOff>
    </xdr:from>
    <xdr:to>
      <xdr:col>55</xdr:col>
      <xdr:colOff>50800</xdr:colOff>
      <xdr:row>57</xdr:row>
      <xdr:rowOff>56249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104526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21933</xdr:rowOff>
    </xdr:from>
    <xdr:to>
      <xdr:col>50</xdr:col>
      <xdr:colOff>165100</xdr:colOff>
      <xdr:row>57</xdr:row>
      <xdr:rowOff>123533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114660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7975</xdr:rowOff>
    </xdr:from>
    <xdr:to>
      <xdr:col>46</xdr:col>
      <xdr:colOff>38100</xdr:colOff>
      <xdr:row>57</xdr:row>
      <xdr:rowOff>109575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100702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167322</xdr:rowOff>
    </xdr:from>
    <xdr:to>
      <xdr:col>41</xdr:col>
      <xdr:colOff>101600</xdr:colOff>
      <xdr:row>57</xdr:row>
      <xdr:rowOff>97472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88599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30087</xdr:rowOff>
    </xdr:from>
    <xdr:to>
      <xdr:col>36</xdr:col>
      <xdr:colOff>165100</xdr:colOff>
      <xdr:row>57</xdr:row>
      <xdr:rowOff>131687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122814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68103</xdr:rowOff>
    </xdr:from>
    <xdr:to>
      <xdr:col>55</xdr:col>
      <xdr:colOff>0</xdr:colOff>
      <xdr:row>78</xdr:row>
      <xdr:rowOff>117160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41203"/>
          <a:ext cx="838200" cy="4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101409</xdr:rowOff>
    </xdr:from>
    <xdr:to>
      <xdr:col>50</xdr:col>
      <xdr:colOff>114300</xdr:colOff>
      <xdr:row>78</xdr:row>
      <xdr:rowOff>117160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74509"/>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101409</xdr:rowOff>
    </xdr:from>
    <xdr:to>
      <xdr:col>45</xdr:col>
      <xdr:colOff>177800</xdr:colOff>
      <xdr:row>78</xdr:row>
      <xdr:rowOff>130580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74509"/>
          <a:ext cx="8890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17303</xdr:rowOff>
    </xdr:from>
    <xdr:to>
      <xdr:col>55</xdr:col>
      <xdr:colOff>50800</xdr:colOff>
      <xdr:row>78</xdr:row>
      <xdr:rowOff>118903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103680</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66360</xdr:rowOff>
    </xdr:from>
    <xdr:to>
      <xdr:col>50</xdr:col>
      <xdr:colOff>165100</xdr:colOff>
      <xdr:row>78</xdr:row>
      <xdr:rowOff>167960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159087</xdr:rowOff>
    </xdr:from>
    <xdr:ext cx="378565"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50017" y="135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50609</xdr:rowOff>
    </xdr:from>
    <xdr:to>
      <xdr:col>46</xdr:col>
      <xdr:colOff>38100</xdr:colOff>
      <xdr:row>78</xdr:row>
      <xdr:rowOff>152209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143336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79780</xdr:rowOff>
    </xdr:from>
    <xdr:to>
      <xdr:col>41</xdr:col>
      <xdr:colOff>101600</xdr:colOff>
      <xdr:row>79</xdr:row>
      <xdr:rowOff>9930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1057</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2017" y="1354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18084</xdr:rowOff>
    </xdr:from>
    <xdr:to>
      <xdr:col>55</xdr:col>
      <xdr:colOff>0</xdr:colOff>
      <xdr:row>97</xdr:row>
      <xdr:rowOff>18542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477284"/>
          <a:ext cx="8382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154902</xdr:rowOff>
    </xdr:from>
    <xdr:to>
      <xdr:col>50</xdr:col>
      <xdr:colOff>114300</xdr:colOff>
      <xdr:row>97</xdr:row>
      <xdr:rowOff>18542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14102"/>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49837</xdr:rowOff>
    </xdr:from>
    <xdr:to>
      <xdr:col>45</xdr:col>
      <xdr:colOff>177800</xdr:colOff>
      <xdr:row>96</xdr:row>
      <xdr:rowOff>154902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509037"/>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138734</xdr:rowOff>
    </xdr:from>
    <xdr:to>
      <xdr:col>55</xdr:col>
      <xdr:colOff>50800</xdr:colOff>
      <xdr:row>96</xdr:row>
      <xdr:rowOff>68884</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10426700" y="164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117161</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4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139192</xdr:rowOff>
    </xdr:from>
    <xdr:to>
      <xdr:col>50</xdr:col>
      <xdr:colOff>165100</xdr:colOff>
      <xdr:row>97</xdr:row>
      <xdr:rowOff>69342</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9588500" y="165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60469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104102</xdr:rowOff>
    </xdr:from>
    <xdr:to>
      <xdr:col>46</xdr:col>
      <xdr:colOff>38100</xdr:colOff>
      <xdr:row>97</xdr:row>
      <xdr:rowOff>34252</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8699500" y="16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25379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170487</xdr:rowOff>
    </xdr:from>
    <xdr:to>
      <xdr:col>41</xdr:col>
      <xdr:colOff>101600</xdr:colOff>
      <xdr:row>96</xdr:row>
      <xdr:rowOff>100637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7810500" y="164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117164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a:extLst>
            <a:ext uri="{FF2B5EF4-FFF2-40B4-BE49-F238E27FC236}">
              <a16:creationId xmlns:a16="http://schemas.microsoft.com/office/drawing/2014/main" id="{00000000-0008-0000-0600-0000E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a:extLst>
            <a:ext uri="{FF2B5EF4-FFF2-40B4-BE49-F238E27FC236}">
              <a16:creationId xmlns:a16="http://schemas.microsoft.com/office/drawing/2014/main" id="{00000000-0008-0000-0600-0000F1010000}"/>
            </a:ext>
          </a:extLst>
        </xdr:cNvPr>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102667</xdr:rowOff>
    </xdr:from>
    <xdr:to>
      <xdr:col>85</xdr:col>
      <xdr:colOff>127000</xdr:colOff>
      <xdr:row>38</xdr:row>
      <xdr:rowOff>137414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5481300" y="6617767"/>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a:extLst>
            <a:ext uri="{FF2B5EF4-FFF2-40B4-BE49-F238E27FC236}">
              <a16:creationId xmlns:a16="http://schemas.microsoft.com/office/drawing/2014/main" id="{00000000-0008-0000-0600-0000F4010000}"/>
            </a:ext>
          </a:extLst>
        </xdr:cNvPr>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52832</xdr:rowOff>
    </xdr:from>
    <xdr:to>
      <xdr:col>81</xdr:col>
      <xdr:colOff>50800</xdr:colOff>
      <xdr:row>38</xdr:row>
      <xdr:rowOff>102667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4592300" y="6396482"/>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a:extLst>
            <a:ext uri="{FF2B5EF4-FFF2-40B4-BE49-F238E27FC236}">
              <a16:creationId xmlns:a16="http://schemas.microsoft.com/office/drawing/2014/main" id="{00000000-0008-0000-0600-0000F7010000}"/>
            </a:ext>
          </a:extLst>
        </xdr:cNvPr>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161646</xdr:rowOff>
    </xdr:from>
    <xdr:to>
      <xdr:col>76</xdr:col>
      <xdr:colOff>114300</xdr:colOff>
      <xdr:row>37</xdr:row>
      <xdr:rowOff>52832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3703300" y="6333846"/>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154787</xdr:rowOff>
    </xdr:from>
    <xdr:to>
      <xdr:col>71</xdr:col>
      <xdr:colOff>177800</xdr:colOff>
      <xdr:row>36</xdr:row>
      <xdr:rowOff>161646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814300" y="63269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33494</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51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154652</xdr:rowOff>
    </xdr:from>
    <xdr:ext cx="378565"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5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86614</xdr:rowOff>
    </xdr:from>
    <xdr:to>
      <xdr:col>85</xdr:col>
      <xdr:colOff>177800</xdr:colOff>
      <xdr:row>39</xdr:row>
      <xdr:rowOff>16764</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6268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1541</xdr:rowOff>
    </xdr:from>
    <xdr:ext cx="249299" cy="259045"/>
    <xdr:sp macro="" textlink="">
      <xdr:nvSpPr>
        <xdr:cNvPr id="519" name="災害復旧事業費該当値テキスト">
          <a:extLst>
            <a:ext uri="{FF2B5EF4-FFF2-40B4-BE49-F238E27FC236}">
              <a16:creationId xmlns:a16="http://schemas.microsoft.com/office/drawing/2014/main" id="{00000000-0008-0000-0600-000007020000}"/>
            </a:ext>
          </a:extLst>
        </xdr:cNvPr>
        <xdr:cNvSpPr txBox="1"/>
      </xdr:nvSpPr>
      <xdr:spPr>
        <a:xfrm>
          <a:off x="16370300" y="6516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51867</xdr:rowOff>
    </xdr:from>
    <xdr:to>
      <xdr:col>81</xdr:col>
      <xdr:colOff>101600</xdr:colOff>
      <xdr:row>38</xdr:row>
      <xdr:rowOff>153467</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5430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144594</xdr:rowOff>
    </xdr:from>
    <xdr:ext cx="313932"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324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2032</xdr:rowOff>
    </xdr:from>
    <xdr:to>
      <xdr:col>76</xdr:col>
      <xdr:colOff>165100</xdr:colOff>
      <xdr:row>37</xdr:row>
      <xdr:rowOff>103632</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4541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120159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110846</xdr:rowOff>
    </xdr:from>
    <xdr:to>
      <xdr:col>72</xdr:col>
      <xdr:colOff>38100</xdr:colOff>
      <xdr:row>37</xdr:row>
      <xdr:rowOff>40996</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3652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57523</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4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103987</xdr:rowOff>
    </xdr:from>
    <xdr:to>
      <xdr:col>67</xdr:col>
      <xdr:colOff>101600</xdr:colOff>
      <xdr:row>37</xdr:row>
      <xdr:rowOff>34137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2763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35</xdr:row>
      <xdr:rowOff>50664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5017" y="60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a:extLst>
            <a:ext uri="{FF2B5EF4-FFF2-40B4-BE49-F238E27FC236}">
              <a16:creationId xmlns:a16="http://schemas.microsoft.com/office/drawing/2014/main" id="{00000000-0008-0000-0600-00002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a:extLst>
            <a:ext uri="{FF2B5EF4-FFF2-40B4-BE49-F238E27FC236}">
              <a16:creationId xmlns:a16="http://schemas.microsoft.com/office/drawing/2014/main" id="{00000000-0008-0000-0600-00002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a:extLst>
            <a:ext uri="{FF2B5EF4-FFF2-40B4-BE49-F238E27FC236}">
              <a16:creationId xmlns:a16="http://schemas.microsoft.com/office/drawing/2014/main" id="{00000000-0008-0000-0600-00002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a:extLst>
            <a:ext uri="{FF2B5EF4-FFF2-40B4-BE49-F238E27FC236}">
              <a16:creationId xmlns:a16="http://schemas.microsoft.com/office/drawing/2014/main" id="{00000000-0008-0000-0600-00002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a:extLst>
            <a:ext uri="{FF2B5EF4-FFF2-40B4-BE49-F238E27FC236}">
              <a16:creationId xmlns:a16="http://schemas.microsoft.com/office/drawing/2014/main" id="{00000000-0008-0000-0600-00003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a:extLst>
            <a:ext uri="{FF2B5EF4-FFF2-40B4-BE49-F238E27FC236}">
              <a16:creationId xmlns:a16="http://schemas.microsoft.com/office/drawing/2014/main" id="{00000000-0008-0000-0600-000059020000}"/>
            </a:ext>
          </a:extLst>
        </xdr:cNvPr>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a:extLst>
            <a:ext uri="{FF2B5EF4-FFF2-40B4-BE49-F238E27FC236}">
              <a16:creationId xmlns:a16="http://schemas.microsoft.com/office/drawing/2014/main" id="{00000000-0008-0000-0600-00005B020000}"/>
            </a:ext>
          </a:extLst>
        </xdr:cNvPr>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157531</xdr:rowOff>
    </xdr:from>
    <xdr:to>
      <xdr:col>85</xdr:col>
      <xdr:colOff>127000</xdr:colOff>
      <xdr:row>76</xdr:row>
      <xdr:rowOff>34373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5481300" y="13016281"/>
          <a:ext cx="8382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a:extLst>
            <a:ext uri="{FF2B5EF4-FFF2-40B4-BE49-F238E27FC236}">
              <a16:creationId xmlns:a16="http://schemas.microsoft.com/office/drawing/2014/main" id="{00000000-0008-0000-0600-00005E020000}"/>
            </a:ext>
          </a:extLst>
        </xdr:cNvPr>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a:extLst>
            <a:ext uri="{FF2B5EF4-FFF2-40B4-BE49-F238E27FC236}">
              <a16:creationId xmlns:a16="http://schemas.microsoft.com/office/drawing/2014/main" id="{00000000-0008-0000-0600-00005F020000}"/>
            </a:ext>
          </a:extLst>
        </xdr:cNvPr>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157531</xdr:rowOff>
    </xdr:from>
    <xdr:to>
      <xdr:col>81</xdr:col>
      <xdr:colOff>50800</xdr:colOff>
      <xdr:row>75</xdr:row>
      <xdr:rowOff>171114</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4592300" y="13016281"/>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70434</xdr:rowOff>
    </xdr:from>
    <xdr:to>
      <xdr:col>76</xdr:col>
      <xdr:colOff>114300</xdr:colOff>
      <xdr:row>75</xdr:row>
      <xdr:rowOff>171114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3703300" y="12929184"/>
          <a:ext cx="8890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102</xdr:rowOff>
    </xdr:from>
    <xdr:to>
      <xdr:col>71</xdr:col>
      <xdr:colOff>177800</xdr:colOff>
      <xdr:row>75</xdr:row>
      <xdr:rowOff>70434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814300" y="12687402"/>
          <a:ext cx="889000" cy="2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155023</xdr:rowOff>
    </xdr:from>
    <xdr:to>
      <xdr:col>85</xdr:col>
      <xdr:colOff>177800</xdr:colOff>
      <xdr:row>76</xdr:row>
      <xdr:rowOff>85173</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16268700" y="130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133450</xdr:rowOff>
    </xdr:from>
    <xdr:ext cx="534377" cy="259045"/>
    <xdr:sp macro="" textlink="">
      <xdr:nvSpPr>
        <xdr:cNvPr id="625" name="公債費該当値テキスト">
          <a:extLst>
            <a:ext uri="{FF2B5EF4-FFF2-40B4-BE49-F238E27FC236}">
              <a16:creationId xmlns:a16="http://schemas.microsoft.com/office/drawing/2014/main" id="{00000000-0008-0000-0600-000071020000}"/>
            </a:ext>
          </a:extLst>
        </xdr:cNvPr>
        <xdr:cNvSpPr txBox="1"/>
      </xdr:nvSpPr>
      <xdr:spPr>
        <a:xfrm>
          <a:off x="16370300" y="129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106731</xdr:rowOff>
    </xdr:from>
    <xdr:to>
      <xdr:col>81</xdr:col>
      <xdr:colOff>101600</xdr:colOff>
      <xdr:row>76</xdr:row>
      <xdr:rowOff>36881</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5430500" y="129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28008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120314</xdr:rowOff>
    </xdr:from>
    <xdr:to>
      <xdr:col>76</xdr:col>
      <xdr:colOff>165100</xdr:colOff>
      <xdr:row>76</xdr:row>
      <xdr:rowOff>50464</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4541500" y="129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41591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19634</xdr:rowOff>
    </xdr:from>
    <xdr:to>
      <xdr:col>72</xdr:col>
      <xdr:colOff>38100</xdr:colOff>
      <xdr:row>75</xdr:row>
      <xdr:rowOff>121234</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3652500" y="128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112361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120752</xdr:rowOff>
    </xdr:from>
    <xdr:to>
      <xdr:col>67</xdr:col>
      <xdr:colOff>101600</xdr:colOff>
      <xdr:row>74</xdr:row>
      <xdr:rowOff>50902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2763500" y="126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67429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4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119035</xdr:rowOff>
    </xdr:from>
    <xdr:to>
      <xdr:col>85</xdr:col>
      <xdr:colOff>127000</xdr:colOff>
      <xdr:row>97</xdr:row>
      <xdr:rowOff>155702</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5481300" y="16749685"/>
          <a:ext cx="8382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155702</xdr:rowOff>
    </xdr:from>
    <xdr:to>
      <xdr:col>81</xdr:col>
      <xdr:colOff>50800</xdr:colOff>
      <xdr:row>98</xdr:row>
      <xdr:rowOff>69109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6786352"/>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30704</xdr:rowOff>
    </xdr:from>
    <xdr:to>
      <xdr:col>76</xdr:col>
      <xdr:colOff>114300</xdr:colOff>
      <xdr:row>98</xdr:row>
      <xdr:rowOff>69109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3703300" y="1683280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49220</xdr:rowOff>
    </xdr:from>
    <xdr:to>
      <xdr:col>71</xdr:col>
      <xdr:colOff>177800</xdr:colOff>
      <xdr:row>98</xdr:row>
      <xdr:rowOff>30704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679870"/>
          <a:ext cx="8890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68235</xdr:rowOff>
    </xdr:from>
    <xdr:to>
      <xdr:col>85</xdr:col>
      <xdr:colOff>177800</xdr:colOff>
      <xdr:row>97</xdr:row>
      <xdr:rowOff>169835</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46662</xdr:rowOff>
    </xdr:from>
    <xdr:ext cx="469744"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67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104902</xdr:rowOff>
    </xdr:from>
    <xdr:to>
      <xdr:col>81</xdr:col>
      <xdr:colOff>101600</xdr:colOff>
      <xdr:row>98</xdr:row>
      <xdr:rowOff>35052</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26179</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2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18309</xdr:rowOff>
    </xdr:from>
    <xdr:to>
      <xdr:col>76</xdr:col>
      <xdr:colOff>165100</xdr:colOff>
      <xdr:row>98</xdr:row>
      <xdr:rowOff>119909</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111036</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151354</xdr:rowOff>
    </xdr:from>
    <xdr:to>
      <xdr:col>72</xdr:col>
      <xdr:colOff>38100</xdr:colOff>
      <xdr:row>98</xdr:row>
      <xdr:rowOff>81504</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7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72631</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8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169870</xdr:rowOff>
    </xdr:from>
    <xdr:to>
      <xdr:col>67</xdr:col>
      <xdr:colOff>101600</xdr:colOff>
      <xdr:row>97</xdr:row>
      <xdr:rowOff>100020</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91147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7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81910</xdr:rowOff>
    </xdr:from>
    <xdr:to>
      <xdr:col>116</xdr:col>
      <xdr:colOff>63500</xdr:colOff>
      <xdr:row>58</xdr:row>
      <xdr:rowOff>87694</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10026010"/>
          <a:ext cx="8382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51529</xdr:rowOff>
    </xdr:from>
    <xdr:to>
      <xdr:col>111</xdr:col>
      <xdr:colOff>177800</xdr:colOff>
      <xdr:row>58</xdr:row>
      <xdr:rowOff>81910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9995629"/>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51529</xdr:rowOff>
    </xdr:from>
    <xdr:to>
      <xdr:col>107</xdr:col>
      <xdr:colOff>50800</xdr:colOff>
      <xdr:row>58</xdr:row>
      <xdr:rowOff>107011</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9545300" y="9995629"/>
          <a:ext cx="889000" cy="5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102529</xdr:rowOff>
    </xdr:from>
    <xdr:to>
      <xdr:col>102</xdr:col>
      <xdr:colOff>114300</xdr:colOff>
      <xdr:row>58</xdr:row>
      <xdr:rowOff>107011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10046629"/>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36894</xdr:rowOff>
    </xdr:from>
    <xdr:to>
      <xdr:col>116</xdr:col>
      <xdr:colOff>114300</xdr:colOff>
      <xdr:row>58</xdr:row>
      <xdr:rowOff>138494</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9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123271</xdr:rowOff>
    </xdr:from>
    <xdr:ext cx="469744"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89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31110</xdr:rowOff>
    </xdr:from>
    <xdr:to>
      <xdr:col>112</xdr:col>
      <xdr:colOff>38100</xdr:colOff>
      <xdr:row>58</xdr:row>
      <xdr:rowOff>132710</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123837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729</xdr:rowOff>
    </xdr:from>
    <xdr:to>
      <xdr:col>107</xdr:col>
      <xdr:colOff>101600</xdr:colOff>
      <xdr:row>58</xdr:row>
      <xdr:rowOff>102329</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99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93456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3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56211</xdr:rowOff>
    </xdr:from>
    <xdr:to>
      <xdr:col>102</xdr:col>
      <xdr:colOff>165100</xdr:colOff>
      <xdr:row>58</xdr:row>
      <xdr:rowOff>157811</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148938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0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51729</xdr:rowOff>
    </xdr:from>
    <xdr:to>
      <xdr:col>98</xdr:col>
      <xdr:colOff>38100</xdr:colOff>
      <xdr:row>58</xdr:row>
      <xdr:rowOff>153329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9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144456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0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143739</xdr:rowOff>
    </xdr:from>
    <xdr:to>
      <xdr:col>116</xdr:col>
      <xdr:colOff>63500</xdr:colOff>
      <xdr:row>76</xdr:row>
      <xdr:rowOff>3493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1323300" y="13002489"/>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143739</xdr:rowOff>
    </xdr:from>
    <xdr:to>
      <xdr:col>111</xdr:col>
      <xdr:colOff>177800</xdr:colOff>
      <xdr:row>76</xdr:row>
      <xdr:rowOff>36221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3002489"/>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36221</xdr:rowOff>
    </xdr:from>
    <xdr:to>
      <xdr:col>107</xdr:col>
      <xdr:colOff>50800</xdr:colOff>
      <xdr:row>76</xdr:row>
      <xdr:rowOff>116536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3066421"/>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116536</xdr:rowOff>
    </xdr:from>
    <xdr:to>
      <xdr:col>102</xdr:col>
      <xdr:colOff>114300</xdr:colOff>
      <xdr:row>77</xdr:row>
      <xdr:rowOff>104839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3146736"/>
          <a:ext cx="8890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124143</xdr:rowOff>
    </xdr:from>
    <xdr:to>
      <xdr:col>116</xdr:col>
      <xdr:colOff>114300</xdr:colOff>
      <xdr:row>76</xdr:row>
      <xdr:rowOff>54293</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29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147020</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8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92939</xdr:rowOff>
    </xdr:from>
    <xdr:to>
      <xdr:col>112</xdr:col>
      <xdr:colOff>38100</xdr:colOff>
      <xdr:row>76</xdr:row>
      <xdr:rowOff>23089</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29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39616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156871</xdr:rowOff>
    </xdr:from>
    <xdr:to>
      <xdr:col>107</xdr:col>
      <xdr:colOff>101600</xdr:colOff>
      <xdr:row>76</xdr:row>
      <xdr:rowOff>87021</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30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78148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65736</xdr:rowOff>
    </xdr:from>
    <xdr:to>
      <xdr:col>102</xdr:col>
      <xdr:colOff>165100</xdr:colOff>
      <xdr:row>76</xdr:row>
      <xdr:rowOff>167336</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3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158463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1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54039</xdr:rowOff>
    </xdr:from>
    <xdr:to>
      <xdr:col>98</xdr:col>
      <xdr:colOff>38100</xdr:colOff>
      <xdr:row>77</xdr:row>
      <xdr:rowOff>155639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32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146766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34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人件費については</a:t>
          </a:r>
          <a:r>
            <a:rPr kumimoji="1" lang="ja-JP" altLang="ja-JP" sz="1100">
              <a:solidFill>
                <a:schemeClr val="dk1"/>
              </a:solidFill>
              <a:effectLst/>
              <a:latin typeface="+mn-lt"/>
              <a:ea typeface="+mn-ea"/>
              <a:cs typeface="+mn-cs"/>
            </a:rPr>
            <a:t>人事院勧告のプラス改定や業務増による時間外勤務手当の増などの影響により</a:t>
          </a:r>
          <a:r>
            <a:rPr kumimoji="1" lang="ja-JP" altLang="en-US" sz="1100">
              <a:solidFill>
                <a:schemeClr val="dk1"/>
              </a:solidFill>
              <a:effectLst/>
              <a:latin typeface="+mn-lt"/>
              <a:ea typeface="+mn-ea"/>
              <a:cs typeface="+mn-cs"/>
            </a:rPr>
            <a:t>増となっている。</a:t>
          </a:r>
          <a:r>
            <a:rPr kumimoji="1" lang="ja-JP" altLang="ja-JP" sz="1100">
              <a:solidFill>
                <a:schemeClr val="dk1"/>
              </a:solidFill>
              <a:effectLst/>
              <a:latin typeface="+mn-lt"/>
              <a:ea typeface="+mn-ea"/>
              <a:cs typeface="+mn-cs"/>
            </a:rPr>
            <a:t>扶助費については近年顕著な右肩上がりの状況である</a:t>
          </a:r>
          <a:r>
            <a:rPr kumimoji="1" lang="ja-JP" altLang="en-US" sz="1100">
              <a:solidFill>
                <a:schemeClr val="dk1"/>
              </a:solidFill>
              <a:effectLst/>
              <a:latin typeface="+mn-lt"/>
              <a:ea typeface="+mn-ea"/>
              <a:cs typeface="+mn-cs"/>
            </a:rPr>
            <a:t>。また、普通建設事業費についても前年度と比べると増加している。</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234,662
231,609
101.80
77,344,648
76,358,823
562,650
43,724,537
72,120,343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22134</xdr:rowOff>
    </xdr:from>
    <xdr:to>
      <xdr:col>24</xdr:col>
      <xdr:colOff>63500</xdr:colOff>
      <xdr:row>36</xdr:row>
      <xdr:rowOff>139700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9433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44450</xdr:rowOff>
    </xdr:from>
    <xdr:to>
      <xdr:col>19</xdr:col>
      <xdr:colOff>177800</xdr:colOff>
      <xdr:row>36</xdr:row>
      <xdr:rowOff>22134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45200"/>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44450</xdr:rowOff>
    </xdr:from>
    <xdr:to>
      <xdr:col>15</xdr:col>
      <xdr:colOff>50800</xdr:colOff>
      <xdr:row>35</xdr:row>
      <xdr:rowOff>145687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4520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145687</xdr:rowOff>
    </xdr:from>
    <xdr:to>
      <xdr:col>10</xdr:col>
      <xdr:colOff>114300</xdr:colOff>
      <xdr:row>36</xdr:row>
      <xdr:rowOff>26489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464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88900</xdr:rowOff>
    </xdr:from>
    <xdr:to>
      <xdr:col>24</xdr:col>
      <xdr:colOff>114300</xdr:colOff>
      <xdr:row>37</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142784</xdr:rowOff>
    </xdr:from>
    <xdr:to>
      <xdr:col>20</xdr:col>
      <xdr:colOff>38100</xdr:colOff>
      <xdr:row>36</xdr:row>
      <xdr:rowOff>72934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89461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165100</xdr:rowOff>
    </xdr:from>
    <xdr:to>
      <xdr:col>15</xdr:col>
      <xdr:colOff>101600</xdr:colOff>
      <xdr:row>35</xdr:row>
      <xdr:rowOff>95250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94887</xdr:rowOff>
    </xdr:from>
    <xdr:to>
      <xdr:col>10</xdr:col>
      <xdr:colOff>165100</xdr:colOff>
      <xdr:row>36</xdr:row>
      <xdr:rowOff>25037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147139</xdr:rowOff>
    </xdr:from>
    <xdr:to>
      <xdr:col>6</xdr:col>
      <xdr:colOff>38100</xdr:colOff>
      <xdr:row>36</xdr:row>
      <xdr:rowOff>77289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68416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54813</xdr:rowOff>
    </xdr:from>
    <xdr:to>
      <xdr:col>24</xdr:col>
      <xdr:colOff>63500</xdr:colOff>
      <xdr:row>57</xdr:row>
      <xdr:rowOff>58585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2746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58585</xdr:rowOff>
    </xdr:from>
    <xdr:to>
      <xdr:col>19</xdr:col>
      <xdr:colOff>177800</xdr:colOff>
      <xdr:row>57</xdr:row>
      <xdr:rowOff>67291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31235"/>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67291</xdr:rowOff>
    </xdr:from>
    <xdr:to>
      <xdr:col>15</xdr:col>
      <xdr:colOff>50800</xdr:colOff>
      <xdr:row>58</xdr:row>
      <xdr:rowOff>13494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39941"/>
          <a:ext cx="8890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165018</xdr:rowOff>
    </xdr:from>
    <xdr:to>
      <xdr:col>10</xdr:col>
      <xdr:colOff>114300</xdr:colOff>
      <xdr:row>58</xdr:row>
      <xdr:rowOff>13494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37668"/>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4013</xdr:rowOff>
    </xdr:from>
    <xdr:to>
      <xdr:col>24</xdr:col>
      <xdr:colOff>114300</xdr:colOff>
      <xdr:row>57</xdr:row>
      <xdr:rowOff>105613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26890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7785</xdr:rowOff>
    </xdr:from>
    <xdr:to>
      <xdr:col>20</xdr:col>
      <xdr:colOff>38100</xdr:colOff>
      <xdr:row>57</xdr:row>
      <xdr:rowOff>109385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125912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5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16491</xdr:rowOff>
    </xdr:from>
    <xdr:to>
      <xdr:col>15</xdr:col>
      <xdr:colOff>101600</xdr:colOff>
      <xdr:row>57</xdr:row>
      <xdr:rowOff>118091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109218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134144</xdr:rowOff>
    </xdr:from>
    <xdr:to>
      <xdr:col>10</xdr:col>
      <xdr:colOff>165100</xdr:colOff>
      <xdr:row>58</xdr:row>
      <xdr:rowOff>64294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55421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114218</xdr:rowOff>
    </xdr:from>
    <xdr:to>
      <xdr:col>6</xdr:col>
      <xdr:colOff>38100</xdr:colOff>
      <xdr:row>58</xdr:row>
      <xdr:rowOff>44368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35495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125794</xdr:rowOff>
    </xdr:from>
    <xdr:to>
      <xdr:col>24</xdr:col>
      <xdr:colOff>63500</xdr:colOff>
      <xdr:row>75</xdr:row>
      <xdr:rowOff>142557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84544"/>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142557</xdr:rowOff>
    </xdr:from>
    <xdr:to>
      <xdr:col>19</xdr:col>
      <xdr:colOff>177800</xdr:colOff>
      <xdr:row>76</xdr:row>
      <xdr:rowOff>75082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01307"/>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75082</xdr:rowOff>
    </xdr:from>
    <xdr:to>
      <xdr:col>15</xdr:col>
      <xdr:colOff>50800</xdr:colOff>
      <xdr:row>77</xdr:row>
      <xdr:rowOff>73292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05282"/>
          <a:ext cx="8890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73292</xdr:rowOff>
    </xdr:from>
    <xdr:to>
      <xdr:col>10</xdr:col>
      <xdr:colOff>114300</xdr:colOff>
      <xdr:row>78</xdr:row>
      <xdr:rowOff>109810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74942"/>
          <a:ext cx="889000" cy="2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74994</xdr:rowOff>
    </xdr:from>
    <xdr:to>
      <xdr:col>24</xdr:col>
      <xdr:colOff>114300</xdr:colOff>
      <xdr:row>76</xdr:row>
      <xdr:rowOff>5144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97871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8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91757</xdr:rowOff>
    </xdr:from>
    <xdr:to>
      <xdr:col>20</xdr:col>
      <xdr:colOff>38100</xdr:colOff>
      <xdr:row>76</xdr:row>
      <xdr:rowOff>21907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38434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2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24282</xdr:rowOff>
    </xdr:from>
    <xdr:to>
      <xdr:col>15</xdr:col>
      <xdr:colOff>101600</xdr:colOff>
      <xdr:row>76</xdr:row>
      <xdr:rowOff>125882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142409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22492</xdr:rowOff>
    </xdr:from>
    <xdr:to>
      <xdr:col>10</xdr:col>
      <xdr:colOff>165100</xdr:colOff>
      <xdr:row>77</xdr:row>
      <xdr:rowOff>124092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140619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59010</xdr:rowOff>
    </xdr:from>
    <xdr:to>
      <xdr:col>6</xdr:col>
      <xdr:colOff>38100</xdr:colOff>
      <xdr:row>78</xdr:row>
      <xdr:rowOff>160610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151737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38430</xdr:rowOff>
    </xdr:from>
    <xdr:to>
      <xdr:col>24</xdr:col>
      <xdr:colOff>63500</xdr:colOff>
      <xdr:row>96</xdr:row>
      <xdr:rowOff>129276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97630"/>
          <a:ext cx="838200" cy="9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129276</xdr:rowOff>
    </xdr:from>
    <xdr:to>
      <xdr:col>19</xdr:col>
      <xdr:colOff>177800</xdr:colOff>
      <xdr:row>96</xdr:row>
      <xdr:rowOff>137094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847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137094</xdr:rowOff>
    </xdr:from>
    <xdr:to>
      <xdr:col>15</xdr:col>
      <xdr:colOff>50800</xdr:colOff>
      <xdr:row>96</xdr:row>
      <xdr:rowOff>167269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9629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163978</xdr:rowOff>
    </xdr:from>
    <xdr:to>
      <xdr:col>10</xdr:col>
      <xdr:colOff>114300</xdr:colOff>
      <xdr:row>96</xdr:row>
      <xdr:rowOff>167269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51728"/>
          <a:ext cx="889000" cy="17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159080</xdr:rowOff>
    </xdr:from>
    <xdr:to>
      <xdr:col>24</xdr:col>
      <xdr:colOff>114300</xdr:colOff>
      <xdr:row>96</xdr:row>
      <xdr:rowOff>89230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137507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78476</xdr:rowOff>
    </xdr:from>
    <xdr:to>
      <xdr:col>20</xdr:col>
      <xdr:colOff>38100</xdr:colOff>
      <xdr:row>97</xdr:row>
      <xdr:rowOff>8626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171203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86294</xdr:rowOff>
    </xdr:from>
    <xdr:to>
      <xdr:col>15</xdr:col>
      <xdr:colOff>101600</xdr:colOff>
      <xdr:row>97</xdr:row>
      <xdr:rowOff>16444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116469</xdr:rowOff>
    </xdr:from>
    <xdr:to>
      <xdr:col>10</xdr:col>
      <xdr:colOff>165100</xdr:colOff>
      <xdr:row>97</xdr:row>
      <xdr:rowOff>46619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113178</xdr:rowOff>
    </xdr:from>
    <xdr:to>
      <xdr:col>6</xdr:col>
      <xdr:colOff>38100</xdr:colOff>
      <xdr:row>96</xdr:row>
      <xdr:rowOff>43328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59855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77064</xdr:rowOff>
    </xdr:from>
    <xdr:to>
      <xdr:col>55</xdr:col>
      <xdr:colOff>0</xdr:colOff>
      <xdr:row>38</xdr:row>
      <xdr:rowOff>77750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9216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64262</xdr:rowOff>
    </xdr:from>
    <xdr:to>
      <xdr:col>50</xdr:col>
      <xdr:colOff>114300</xdr:colOff>
      <xdr:row>38</xdr:row>
      <xdr:rowOff>77064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7936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28372</xdr:rowOff>
    </xdr:from>
    <xdr:to>
      <xdr:col>45</xdr:col>
      <xdr:colOff>177800</xdr:colOff>
      <xdr:row>38</xdr:row>
      <xdr:rowOff>64262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43472"/>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28372</xdr:rowOff>
    </xdr:from>
    <xdr:to>
      <xdr:col>41</xdr:col>
      <xdr:colOff>50800</xdr:colOff>
      <xdr:row>38</xdr:row>
      <xdr:rowOff>50317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43472"/>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26950</xdr:rowOff>
    </xdr:from>
    <xdr:to>
      <xdr:col>55</xdr:col>
      <xdr:colOff>50800</xdr:colOff>
      <xdr:row>38</xdr:row>
      <xdr:rowOff>128550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113327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26264</xdr:rowOff>
    </xdr:from>
    <xdr:to>
      <xdr:col>50</xdr:col>
      <xdr:colOff>165100</xdr:colOff>
      <xdr:row>38</xdr:row>
      <xdr:rowOff>127864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118991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xdr:rowOff>
    </xdr:from>
    <xdr:to>
      <xdr:col>46</xdr:col>
      <xdr:colOff>38100</xdr:colOff>
      <xdr:row>38</xdr:row>
      <xdr:rowOff>115062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106189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149022</xdr:rowOff>
    </xdr:from>
    <xdr:to>
      <xdr:col>41</xdr:col>
      <xdr:colOff>101600</xdr:colOff>
      <xdr:row>38</xdr:row>
      <xdr:rowOff>79172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70299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85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170967</xdr:rowOff>
    </xdr:from>
    <xdr:to>
      <xdr:col>36</xdr:col>
      <xdr:colOff>165100</xdr:colOff>
      <xdr:row>38</xdr:row>
      <xdr:rowOff>101117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92244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0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83282</xdr:rowOff>
    </xdr:from>
    <xdr:to>
      <xdr:col>55</xdr:col>
      <xdr:colOff>0</xdr:colOff>
      <xdr:row>58</xdr:row>
      <xdr:rowOff>84470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27382"/>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83282</xdr:rowOff>
    </xdr:from>
    <xdr:to>
      <xdr:col>50</xdr:col>
      <xdr:colOff>114300</xdr:colOff>
      <xdr:row>58</xdr:row>
      <xdr:rowOff>84196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273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84196</xdr:rowOff>
    </xdr:from>
    <xdr:to>
      <xdr:col>45</xdr:col>
      <xdr:colOff>177800</xdr:colOff>
      <xdr:row>58</xdr:row>
      <xdr:rowOff>94940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2829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91739</xdr:rowOff>
    </xdr:from>
    <xdr:to>
      <xdr:col>41</xdr:col>
      <xdr:colOff>50800</xdr:colOff>
      <xdr:row>58</xdr:row>
      <xdr:rowOff>94940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3583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33670</xdr:rowOff>
    </xdr:from>
    <xdr:to>
      <xdr:col>55</xdr:col>
      <xdr:colOff>50800</xdr:colOff>
      <xdr:row>58</xdr:row>
      <xdr:rowOff>135270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120047</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32482</xdr:rowOff>
    </xdr:from>
    <xdr:to>
      <xdr:col>50</xdr:col>
      <xdr:colOff>165100</xdr:colOff>
      <xdr:row>58</xdr:row>
      <xdr:rowOff>134082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125209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33396</xdr:rowOff>
    </xdr:from>
    <xdr:to>
      <xdr:col>46</xdr:col>
      <xdr:colOff>38100</xdr:colOff>
      <xdr:row>58</xdr:row>
      <xdr:rowOff>134996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126123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7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44140</xdr:rowOff>
    </xdr:from>
    <xdr:to>
      <xdr:col>41</xdr:col>
      <xdr:colOff>101600</xdr:colOff>
      <xdr:row>58</xdr:row>
      <xdr:rowOff>145740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136867</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08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40939</xdr:rowOff>
    </xdr:from>
    <xdr:to>
      <xdr:col>36</xdr:col>
      <xdr:colOff>165100</xdr:colOff>
      <xdr:row>58</xdr:row>
      <xdr:rowOff>142539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133666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167970</xdr:rowOff>
    </xdr:from>
    <xdr:to>
      <xdr:col>55</xdr:col>
      <xdr:colOff>0</xdr:colOff>
      <xdr:row>79</xdr:row>
      <xdr:rowOff>502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41070"/>
          <a:ext cx="8382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146405</xdr:rowOff>
    </xdr:from>
    <xdr:to>
      <xdr:col>50</xdr:col>
      <xdr:colOff>114300</xdr:colOff>
      <xdr:row>78</xdr:row>
      <xdr:rowOff>167970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19505"/>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146405</xdr:rowOff>
    </xdr:from>
    <xdr:to>
      <xdr:col>45</xdr:col>
      <xdr:colOff>177800</xdr:colOff>
      <xdr:row>78</xdr:row>
      <xdr:rowOff>166388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19505"/>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166388</xdr:rowOff>
    </xdr:from>
    <xdr:to>
      <xdr:col>41</xdr:col>
      <xdr:colOff>50800</xdr:colOff>
      <xdr:row>78</xdr:row>
      <xdr:rowOff>166618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3948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121152</xdr:rowOff>
    </xdr:from>
    <xdr:to>
      <xdr:col>55</xdr:col>
      <xdr:colOff>50800</xdr:colOff>
      <xdr:row>79</xdr:row>
      <xdr:rowOff>51302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36079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0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117170</xdr:rowOff>
    </xdr:from>
    <xdr:to>
      <xdr:col>50</xdr:col>
      <xdr:colOff>165100</xdr:colOff>
      <xdr:row>79</xdr:row>
      <xdr:rowOff>47320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38447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95605</xdr:rowOff>
    </xdr:from>
    <xdr:to>
      <xdr:col>46</xdr:col>
      <xdr:colOff>38100</xdr:colOff>
      <xdr:row>79</xdr:row>
      <xdr:rowOff>25755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16882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115588</xdr:rowOff>
    </xdr:from>
    <xdr:to>
      <xdr:col>41</xdr:col>
      <xdr:colOff>101600</xdr:colOff>
      <xdr:row>79</xdr:row>
      <xdr:rowOff>45738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36865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115818</xdr:rowOff>
    </xdr:from>
    <xdr:to>
      <xdr:col>36</xdr:col>
      <xdr:colOff>165100</xdr:colOff>
      <xdr:row>79</xdr:row>
      <xdr:rowOff>45968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37095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8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66777</xdr:rowOff>
    </xdr:from>
    <xdr:to>
      <xdr:col>55</xdr:col>
      <xdr:colOff>0</xdr:colOff>
      <xdr:row>98</xdr:row>
      <xdr:rowOff>98724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868877"/>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66777</xdr:rowOff>
    </xdr:from>
    <xdr:to>
      <xdr:col>50</xdr:col>
      <xdr:colOff>114300</xdr:colOff>
      <xdr:row>98</xdr:row>
      <xdr:rowOff>111106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68877"/>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94799</xdr:rowOff>
    </xdr:from>
    <xdr:to>
      <xdr:col>45</xdr:col>
      <xdr:colOff>177800</xdr:colOff>
      <xdr:row>98</xdr:row>
      <xdr:rowOff>111106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9689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94742</xdr:rowOff>
    </xdr:from>
    <xdr:to>
      <xdr:col>41</xdr:col>
      <xdr:colOff>50800</xdr:colOff>
      <xdr:row>98</xdr:row>
      <xdr:rowOff>94799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9684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47924</xdr:rowOff>
    </xdr:from>
    <xdr:to>
      <xdr:col>55</xdr:col>
      <xdr:colOff>50800</xdr:colOff>
      <xdr:row>98</xdr:row>
      <xdr:rowOff>149524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134301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6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15977</xdr:rowOff>
    </xdr:from>
    <xdr:to>
      <xdr:col>50</xdr:col>
      <xdr:colOff>165100</xdr:colOff>
      <xdr:row>98</xdr:row>
      <xdr:rowOff>117577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108704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60306</xdr:rowOff>
    </xdr:from>
    <xdr:to>
      <xdr:col>46</xdr:col>
      <xdr:colOff>38100</xdr:colOff>
      <xdr:row>98</xdr:row>
      <xdr:rowOff>161906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153033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43999</xdr:rowOff>
    </xdr:from>
    <xdr:to>
      <xdr:col>41</xdr:col>
      <xdr:colOff>101600</xdr:colOff>
      <xdr:row>98</xdr:row>
      <xdr:rowOff>145599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136726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43942</xdr:rowOff>
    </xdr:from>
    <xdr:to>
      <xdr:col>36</xdr:col>
      <xdr:colOff>165100</xdr:colOff>
      <xdr:row>98</xdr:row>
      <xdr:rowOff>145542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136669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129286</xdr:rowOff>
    </xdr:from>
    <xdr:to>
      <xdr:col>85</xdr:col>
      <xdr:colOff>127000</xdr:colOff>
      <xdr:row>39</xdr:row>
      <xdr:rowOff>19431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44386"/>
          <a:ext cx="8382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19431</xdr:rowOff>
    </xdr:from>
    <xdr:to>
      <xdr:col>81</xdr:col>
      <xdr:colOff>50800</xdr:colOff>
      <xdr:row>39</xdr:row>
      <xdr:rowOff>45339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70598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85598</xdr:rowOff>
    </xdr:from>
    <xdr:to>
      <xdr:col>76</xdr:col>
      <xdr:colOff>114300</xdr:colOff>
      <xdr:row>39</xdr:row>
      <xdr:rowOff>45339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600698"/>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85598</xdr:rowOff>
    </xdr:from>
    <xdr:to>
      <xdr:col>71</xdr:col>
      <xdr:colOff>177800</xdr:colOff>
      <xdr:row>38</xdr:row>
      <xdr:rowOff>139192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00698"/>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78486</xdr:rowOff>
    </xdr:from>
    <xdr:to>
      <xdr:col>85</xdr:col>
      <xdr:colOff>177800</xdr:colOff>
      <xdr:row>39</xdr:row>
      <xdr:rowOff>8636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164863</xdr:rowOff>
    </xdr:from>
    <xdr:ext cx="469744"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140081</xdr:rowOff>
    </xdr:from>
    <xdr:to>
      <xdr:col>81</xdr:col>
      <xdr:colOff>101600</xdr:colOff>
      <xdr:row>39</xdr:row>
      <xdr:rowOff>70231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61358</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46428" y="674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165989</xdr:rowOff>
    </xdr:from>
    <xdr:to>
      <xdr:col>76</xdr:col>
      <xdr:colOff>165100</xdr:colOff>
      <xdr:row>39</xdr:row>
      <xdr:rowOff>96139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87266</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57428" y="67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34798</xdr:rowOff>
    </xdr:from>
    <xdr:to>
      <xdr:col>72</xdr:col>
      <xdr:colOff>38100</xdr:colOff>
      <xdr:row>38</xdr:row>
      <xdr:rowOff>136398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127525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88392</xdr:rowOff>
    </xdr:from>
    <xdr:to>
      <xdr:col>67</xdr:col>
      <xdr:colOff>101600</xdr:colOff>
      <xdr:row>39</xdr:row>
      <xdr:rowOff>18542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9669</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79428"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105547</xdr:rowOff>
    </xdr:from>
    <xdr:to>
      <xdr:col>85</xdr:col>
      <xdr:colOff>127000</xdr:colOff>
      <xdr:row>57</xdr:row>
      <xdr:rowOff>47231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06747"/>
          <a:ext cx="838200" cy="1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47231</xdr:rowOff>
    </xdr:from>
    <xdr:to>
      <xdr:col>81</xdr:col>
      <xdr:colOff>50800</xdr:colOff>
      <xdr:row>57</xdr:row>
      <xdr:rowOff>74298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19881"/>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52306</xdr:rowOff>
    </xdr:from>
    <xdr:to>
      <xdr:col>76</xdr:col>
      <xdr:colOff>114300</xdr:colOff>
      <xdr:row>57</xdr:row>
      <xdr:rowOff>74298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24956"/>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52306</xdr:rowOff>
    </xdr:from>
    <xdr:to>
      <xdr:col>71</xdr:col>
      <xdr:colOff>177800</xdr:colOff>
      <xdr:row>57</xdr:row>
      <xdr:rowOff>109205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24956"/>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54747</xdr:rowOff>
    </xdr:from>
    <xdr:to>
      <xdr:col>85</xdr:col>
      <xdr:colOff>177800</xdr:colOff>
      <xdr:row>56</xdr:row>
      <xdr:rowOff>156347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33174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3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167881</xdr:rowOff>
    </xdr:from>
    <xdr:to>
      <xdr:col>81</xdr:col>
      <xdr:colOff>101600</xdr:colOff>
      <xdr:row>57</xdr:row>
      <xdr:rowOff>98031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89158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23498</xdr:rowOff>
    </xdr:from>
    <xdr:to>
      <xdr:col>76</xdr:col>
      <xdr:colOff>165100</xdr:colOff>
      <xdr:row>57</xdr:row>
      <xdr:rowOff>125098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116225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8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1506</xdr:rowOff>
    </xdr:from>
    <xdr:to>
      <xdr:col>72</xdr:col>
      <xdr:colOff>38100</xdr:colOff>
      <xdr:row>57</xdr:row>
      <xdr:rowOff>103106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94233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58405</xdr:rowOff>
    </xdr:from>
    <xdr:to>
      <xdr:col>67</xdr:col>
      <xdr:colOff>101600</xdr:colOff>
      <xdr:row>57</xdr:row>
      <xdr:rowOff>160005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151132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102667</xdr:rowOff>
    </xdr:from>
    <xdr:to>
      <xdr:col>85</xdr:col>
      <xdr:colOff>127000</xdr:colOff>
      <xdr:row>78</xdr:row>
      <xdr:rowOff>137413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75767"/>
          <a:ext cx="8382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52832</xdr:rowOff>
    </xdr:from>
    <xdr:to>
      <xdr:col>81</xdr:col>
      <xdr:colOff>50800</xdr:colOff>
      <xdr:row>78</xdr:row>
      <xdr:rowOff>102667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54482"/>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161646</xdr:rowOff>
    </xdr:from>
    <xdr:to>
      <xdr:col>76</xdr:col>
      <xdr:colOff>114300</xdr:colOff>
      <xdr:row>77</xdr:row>
      <xdr:rowOff>52832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191846"/>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154787</xdr:rowOff>
    </xdr:from>
    <xdr:to>
      <xdr:col>71</xdr:col>
      <xdr:colOff>177800</xdr:colOff>
      <xdr:row>76</xdr:row>
      <xdr:rowOff>161646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1849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33495</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154652</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5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86613</xdr:rowOff>
    </xdr:from>
    <xdr:to>
      <xdr:col>85</xdr:col>
      <xdr:colOff>177800</xdr:colOff>
      <xdr:row>79</xdr:row>
      <xdr:rowOff>16763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1540</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46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51867</xdr:rowOff>
    </xdr:from>
    <xdr:to>
      <xdr:col>81</xdr:col>
      <xdr:colOff>101600</xdr:colOff>
      <xdr:row>78</xdr:row>
      <xdr:rowOff>153467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144594</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517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2032</xdr:rowOff>
    </xdr:from>
    <xdr:to>
      <xdr:col>76</xdr:col>
      <xdr:colOff>165100</xdr:colOff>
      <xdr:row>77</xdr:row>
      <xdr:rowOff>103632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120159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297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110846</xdr:rowOff>
    </xdr:from>
    <xdr:to>
      <xdr:col>72</xdr:col>
      <xdr:colOff>38100</xdr:colOff>
      <xdr:row>77</xdr:row>
      <xdr:rowOff>40996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57523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291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103987</xdr:rowOff>
    </xdr:from>
    <xdr:to>
      <xdr:col>67</xdr:col>
      <xdr:colOff>101600</xdr:colOff>
      <xdr:row>77</xdr:row>
      <xdr:rowOff>34137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75</xdr:row>
      <xdr:rowOff>50664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290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157531</xdr:rowOff>
    </xdr:from>
    <xdr:to>
      <xdr:col>85</xdr:col>
      <xdr:colOff>127000</xdr:colOff>
      <xdr:row>96</xdr:row>
      <xdr:rowOff>34373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45281"/>
          <a:ext cx="8382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157531</xdr:rowOff>
    </xdr:from>
    <xdr:to>
      <xdr:col>81</xdr:col>
      <xdr:colOff>50800</xdr:colOff>
      <xdr:row>95</xdr:row>
      <xdr:rowOff>171095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445281"/>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70416</xdr:rowOff>
    </xdr:from>
    <xdr:to>
      <xdr:col>76</xdr:col>
      <xdr:colOff>114300</xdr:colOff>
      <xdr:row>95</xdr:row>
      <xdr:rowOff>171095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358166"/>
          <a:ext cx="889000" cy="1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xdr:rowOff>
    </xdr:from>
    <xdr:to>
      <xdr:col>71</xdr:col>
      <xdr:colOff>177800</xdr:colOff>
      <xdr:row>95</xdr:row>
      <xdr:rowOff>70416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116364"/>
          <a:ext cx="889000" cy="2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155023</xdr:rowOff>
    </xdr:from>
    <xdr:to>
      <xdr:col>85</xdr:col>
      <xdr:colOff>177800</xdr:colOff>
      <xdr:row>96</xdr:row>
      <xdr:rowOff>85173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133450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106731</xdr:rowOff>
    </xdr:from>
    <xdr:to>
      <xdr:col>81</xdr:col>
      <xdr:colOff>101600</xdr:colOff>
      <xdr:row>96</xdr:row>
      <xdr:rowOff>36881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28008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120295</xdr:rowOff>
    </xdr:from>
    <xdr:to>
      <xdr:col>76</xdr:col>
      <xdr:colOff>165100</xdr:colOff>
      <xdr:row>96</xdr:row>
      <xdr:rowOff>50445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41572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19616</xdr:rowOff>
    </xdr:from>
    <xdr:to>
      <xdr:col>72</xdr:col>
      <xdr:colOff>38100</xdr:colOff>
      <xdr:row>95</xdr:row>
      <xdr:rowOff>121216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112343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120714</xdr:rowOff>
    </xdr:from>
    <xdr:to>
      <xdr:col>67</xdr:col>
      <xdr:colOff>101600</xdr:colOff>
      <xdr:row>94</xdr:row>
      <xdr:rowOff>50864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0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67391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8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95352</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753202"/>
          <a:ext cx="1269" cy="901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150436</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655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42029</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5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95352</xdr:rowOff>
    </xdr:from>
    <xdr:to>
      <xdr:col>116</xdr:col>
      <xdr:colOff>152400</xdr:colOff>
      <xdr:row>33</xdr:row>
      <xdr:rowOff>95352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75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63805</xdr:rowOff>
    </xdr:from>
    <xdr:to>
      <xdr:col>116</xdr:col>
      <xdr:colOff>63500</xdr:colOff>
      <xdr:row>36</xdr:row>
      <xdr:rowOff>64262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23600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23436</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385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45009</xdr:rowOff>
    </xdr:from>
    <xdr:to>
      <xdr:col>116</xdr:col>
      <xdr:colOff>114300</xdr:colOff>
      <xdr:row>38</xdr:row>
      <xdr:rowOff>146609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63348</xdr:rowOff>
    </xdr:from>
    <xdr:to>
      <xdr:col>111</xdr:col>
      <xdr:colOff>177800</xdr:colOff>
      <xdr:row>36</xdr:row>
      <xdr:rowOff>63805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2355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xdr:rowOff>
    </xdr:from>
    <xdr:to>
      <xdr:col>112</xdr:col>
      <xdr:colOff>38100</xdr:colOff>
      <xdr:row>38</xdr:row>
      <xdr:rowOff>104089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95216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3912</xdr:rowOff>
    </xdr:from>
    <xdr:to>
      <xdr:col>107</xdr:col>
      <xdr:colOff>50800</xdr:colOff>
      <xdr:row>36</xdr:row>
      <xdr:rowOff>63348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5318862"/>
          <a:ext cx="889000" cy="9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135534</xdr:rowOff>
    </xdr:from>
    <xdr:to>
      <xdr:col>107</xdr:col>
      <xdr:colOff>101600</xdr:colOff>
      <xdr:row>38</xdr:row>
      <xdr:rowOff>65684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56811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3912</xdr:rowOff>
    </xdr:from>
    <xdr:to>
      <xdr:col>102</xdr:col>
      <xdr:colOff>114300</xdr:colOff>
      <xdr:row>36</xdr:row>
      <xdr:rowOff>29972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5318862"/>
          <a:ext cx="889000" cy="88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94386</xdr:rowOff>
    </xdr:from>
    <xdr:to>
      <xdr:col>102</xdr:col>
      <xdr:colOff>165100</xdr:colOff>
      <xdr:row>38</xdr:row>
      <xdr:rowOff>24536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41351</xdr:rowOff>
    </xdr:from>
    <xdr:to>
      <xdr:col>98</xdr:col>
      <xdr:colOff>38100</xdr:colOff>
      <xdr:row>37</xdr:row>
      <xdr:rowOff>142951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134078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13462</xdr:rowOff>
    </xdr:from>
    <xdr:to>
      <xdr:col>116</xdr:col>
      <xdr:colOff>114300</xdr:colOff>
      <xdr:row>36</xdr:row>
      <xdr:rowOff>115062</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36339</xdr:rowOff>
    </xdr:from>
    <xdr:ext cx="378565"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037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13005</xdr:rowOff>
    </xdr:from>
    <xdr:to>
      <xdr:col>112</xdr:col>
      <xdr:colOff>38100</xdr:colOff>
      <xdr:row>36</xdr:row>
      <xdr:rowOff>114605</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131132</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12548</xdr:rowOff>
    </xdr:from>
    <xdr:to>
      <xdr:col>107</xdr:col>
      <xdr:colOff>101600</xdr:colOff>
      <xdr:row>36</xdr:row>
      <xdr:rowOff>114148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130675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595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124562</xdr:rowOff>
    </xdr:from>
    <xdr:to>
      <xdr:col>102</xdr:col>
      <xdr:colOff>165100</xdr:colOff>
      <xdr:row>31</xdr:row>
      <xdr:rowOff>54712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52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71239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504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150622</xdr:rowOff>
    </xdr:from>
    <xdr:to>
      <xdr:col>98</xdr:col>
      <xdr:colOff>38100</xdr:colOff>
      <xdr:row>36</xdr:row>
      <xdr:rowOff>80772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97299</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性質別と連動して普通建設事業費の多い土木費が類似団体平均に比べて低く、民生費が依然右肩上がりを続けている。衛生費、労働費、農林水産業費、商工費、消防費、教育費も類似団体平均よりも低い。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実質収支比率の分子である実質収支額は、前年度に比べ約</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の約</a:t>
          </a: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億円となり、分母である標準財政規模は前年度に比べ約</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億増の約</a:t>
          </a:r>
          <a:r>
            <a:rPr kumimoji="1" lang="en-US" altLang="ja-JP" sz="1100">
              <a:solidFill>
                <a:sysClr val="windowText" lastClr="000000"/>
              </a:solidFill>
              <a:effectLst/>
              <a:latin typeface="+mn-lt"/>
              <a:ea typeface="+mn-ea"/>
              <a:cs typeface="+mn-cs"/>
            </a:rPr>
            <a:t>437.2</a:t>
          </a:r>
          <a:r>
            <a:rPr kumimoji="1" lang="ja-JP" altLang="ja-JP" sz="1100">
              <a:solidFill>
                <a:sysClr val="windowText" lastClr="000000"/>
              </a:solidFill>
              <a:effectLst/>
              <a:latin typeface="+mn-lt"/>
              <a:ea typeface="+mn-ea"/>
              <a:cs typeface="+mn-cs"/>
            </a:rPr>
            <a:t>億円となり、標準財政規模比における比率は</a:t>
          </a:r>
          <a:r>
            <a:rPr kumimoji="1" lang="en-US" altLang="ja-JP" sz="1100">
              <a:solidFill>
                <a:sysClr val="windowText" lastClr="000000"/>
              </a:solidFill>
              <a:effectLst/>
              <a:latin typeface="+mn-lt"/>
              <a:ea typeface="+mn-ea"/>
              <a:cs typeface="+mn-cs"/>
            </a:rPr>
            <a:t>0.44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財政調整基金残高については積立が約</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億円の約</a:t>
          </a:r>
          <a:r>
            <a:rPr kumimoji="1" lang="en-US" altLang="ja-JP" sz="1100">
              <a:solidFill>
                <a:sysClr val="windowText" lastClr="000000"/>
              </a:solidFill>
              <a:effectLst/>
              <a:latin typeface="+mn-lt"/>
              <a:ea typeface="+mn-ea"/>
              <a:cs typeface="+mn-cs"/>
            </a:rPr>
            <a:t>53.3</a:t>
          </a:r>
          <a:r>
            <a:rPr kumimoji="1" lang="ja-JP" altLang="ja-JP" sz="1100">
              <a:solidFill>
                <a:sysClr val="windowText" lastClr="000000"/>
              </a:solidFill>
              <a:effectLst/>
              <a:latin typeface="+mn-lt"/>
              <a:ea typeface="+mn-ea"/>
              <a:cs typeface="+mn-cs"/>
            </a:rPr>
            <a:t>億円となったことなどから標準財政規模比における比率は前年度に比べ</a:t>
          </a:r>
          <a:r>
            <a:rPr kumimoji="1" lang="en-US" altLang="ja-JP" sz="1100">
              <a:solidFill>
                <a:sysClr val="windowText" lastClr="000000"/>
              </a:solidFill>
              <a:effectLst/>
              <a:latin typeface="+mn-lt"/>
              <a:ea typeface="+mn-ea"/>
              <a:cs typeface="+mn-cs"/>
            </a:rPr>
            <a:t>0.27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病院事業会計の平成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年度の状況は、平成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年度に水道事業会計の長期借入金の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億円の返済があるため資金不足額が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億円増加した。また、賞与引当金等を資金不足計算から控除する特別措置が平成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年度で終了したことにより資金不足額が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億円増加した。それらを補てんするため、一般会計から長期で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億円を借入し、水道事業会計の平成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年度の長期借入金の返済</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億円のうち</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億円の借入期間延長を行</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、特定の診療科で医師の退職があり、収益的収支の黒字化が達成できず、資金不足額が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億円増加した。</a:t>
          </a:r>
          <a:endParaRPr lang="ja-JP" altLang="ja-JP" sz="1400">
            <a:effectLst/>
          </a:endParaRPr>
        </a:p>
        <a:p>
          <a:pPr eaLnBrk="1" fontAlgn="auto" latinLnBrk="0" hangingPunct="1"/>
          <a:endParaRPr lang="ja-JP" altLang="ja-JP" sz="14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80" zoomScaleNormal="80" workbookViewId="0">
      <selection activeCell="BG34" sqref="BG34:BU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77344648</v>
      </c>
      <c r="BO4" s="410"/>
      <c r="BP4" s="410"/>
      <c r="BQ4" s="410"/>
      <c r="BR4" s="410"/>
      <c r="BS4" s="410"/>
      <c r="BT4" s="410"/>
      <c r="BU4" s="411"/>
      <c r="BV4" s="409">
        <v>76206730</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1.3</v>
      </c>
      <c r="CU4" s="416"/>
      <c r="CV4" s="416"/>
      <c r="CW4" s="416"/>
      <c r="CX4" s="416"/>
      <c r="CY4" s="416"/>
      <c r="CZ4" s="416"/>
      <c r="DA4" s="417"/>
      <c r="DB4" s="415">
        <v>0.9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76358823</v>
      </c>
      <c r="BO5" s="447"/>
      <c r="BP5" s="447"/>
      <c r="BQ5" s="447"/>
      <c r="BR5" s="447"/>
      <c r="BS5" s="447"/>
      <c r="BT5" s="447"/>
      <c r="BU5" s="448"/>
      <c r="BV5" s="446">
        <v>75351155</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95.7</v>
      </c>
      <c r="CU5" s="444"/>
      <c r="CV5" s="444"/>
      <c r="CW5" s="444"/>
      <c r="CX5" s="444"/>
      <c r="CY5" s="444"/>
      <c r="CZ5" s="444"/>
      <c r="DA5" s="445"/>
      <c r="DB5" s="443">
        <v>96.9</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985825</v>
      </c>
      <c r="BO6" s="447"/>
      <c r="BP6" s="447"/>
      <c r="BQ6" s="447"/>
      <c r="BR6" s="447"/>
      <c r="BS6" s="447"/>
      <c r="BT6" s="447"/>
      <c r="BU6" s="448"/>
      <c r="BV6" s="446">
        <v>855575</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103.5</v>
      </c>
      <c r="CU6" s="484"/>
      <c r="CV6" s="484"/>
      <c r="CW6" s="484"/>
      <c r="CX6" s="484"/>
      <c r="CY6" s="484"/>
      <c r="CZ6" s="484"/>
      <c r="DA6" s="485"/>
      <c r="DB6" s="483">
        <v>103.8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423175</v>
      </c>
      <c r="BO7" s="447"/>
      <c r="BP7" s="447"/>
      <c r="BQ7" s="447"/>
      <c r="BR7" s="447"/>
      <c r="BS7" s="447"/>
      <c r="BT7" s="447"/>
      <c r="BU7" s="448"/>
      <c r="BV7" s="446">
        <v>486378</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43724537</v>
      </c>
      <c r="CU7" s="447"/>
      <c r="CV7" s="447"/>
      <c r="CW7" s="447"/>
      <c r="CX7" s="447"/>
      <c r="CY7" s="447"/>
      <c r="CZ7" s="447"/>
      <c r="DA7" s="448"/>
      <c r="DB7" s="446">
        <v>43394954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562650</v>
      </c>
      <c r="BO8" s="447"/>
      <c r="BP8" s="447"/>
      <c r="BQ8" s="447"/>
      <c r="BR8" s="447"/>
      <c r="BS8" s="447"/>
      <c r="BT8" s="447"/>
      <c r="BU8" s="448"/>
      <c r="BV8" s="446">
        <v>369197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0.89</v>
      </c>
      <c r="CU8" s="487"/>
      <c r="CV8" s="487"/>
      <c r="CW8" s="487"/>
      <c r="CX8" s="487"/>
      <c r="CY8" s="487"/>
      <c r="CZ8" s="487"/>
      <c r="DA8" s="488"/>
      <c r="DB8" s="486">
        <v>0.88</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224903</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193453</v>
      </c>
      <c r="BO9" s="447"/>
      <c r="BP9" s="447"/>
      <c r="BQ9" s="447"/>
      <c r="BR9" s="447"/>
      <c r="BS9" s="447"/>
      <c r="BT9" s="447"/>
      <c r="BU9" s="448"/>
      <c r="BV9" s="446">
        <v>-435052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13.3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225700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156050</v>
      </c>
      <c r="BO10" s="447"/>
      <c r="BP10" s="447"/>
      <c r="BQ10" s="447"/>
      <c r="BR10" s="447"/>
      <c r="BS10" s="447"/>
      <c r="BT10" s="447"/>
      <c r="BU10" s="448"/>
      <c r="BV10" s="446">
        <v>297281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436200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234662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86</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300000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231609</v>
      </c>
      <c r="S13" s="528"/>
      <c r="T13" s="528"/>
      <c r="U13" s="528"/>
      <c r="V13" s="529"/>
      <c r="W13" s="462" t="s">
        <v>130</v>
      </c>
      <c r="X13" s="463"/>
      <c r="Y13" s="463"/>
      <c r="Z13" s="463"/>
      <c r="AA13" s="463"/>
      <c r="AB13" s="453"/>
      <c r="AC13" s="497">
        <v>854</v>
      </c>
      <c r="AD13" s="498"/>
      <c r="AE13" s="498"/>
      <c r="AF13" s="498"/>
      <c r="AG13" s="537"/>
      <c r="AH13" s="497">
        <v>824</v>
      </c>
      <c r="AI13" s="498"/>
      <c r="AJ13" s="498"/>
      <c r="AK13" s="498"/>
      <c r="AL13" s="499"/>
      <c r="AM13" s="475" t="s">
        <v>131</v>
      </c>
      <c r="AN13" s="476"/>
      <c r="AO13" s="476"/>
      <c r="AP13" s="476"/>
      <c r="AQ13" s="476"/>
      <c r="AR13" s="476"/>
      <c r="AS13" s="476"/>
      <c r="AT13" s="477"/>
      <c r="AU13" s="478" t="s">
        <v>101</v>
      </c>
      <c r="AV13" s="479"/>
      <c r="AW13" s="479"/>
      <c r="AX13" s="479"/>
      <c r="AY13" s="480" t="s">
        <v>132</v>
      </c>
      <c r="AZ13" s="481"/>
      <c r="BA13" s="481"/>
      <c r="BB13" s="481"/>
      <c r="BC13" s="481"/>
      <c r="BD13" s="481"/>
      <c r="BE13" s="481"/>
      <c r="BF13" s="481"/>
      <c r="BG13" s="481"/>
      <c r="BH13" s="481"/>
      <c r="BI13" s="481"/>
      <c r="BJ13" s="481"/>
      <c r="BK13" s="481"/>
      <c r="BL13" s="481"/>
      <c r="BM13" s="482"/>
      <c r="BN13" s="446">
        <v>349503</v>
      </c>
      <c r="BO13" s="447"/>
      <c r="BP13" s="447"/>
      <c r="BQ13" s="447"/>
      <c r="BR13" s="447"/>
      <c r="BS13" s="447"/>
      <c r="BT13" s="447"/>
      <c r="BU13" s="448"/>
      <c r="BV13" s="446">
        <v>-1571</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4.0999999999999996</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234349</v>
      </c>
      <c r="S14" s="528"/>
      <c r="T14" s="528"/>
      <c r="U14" s="528"/>
      <c r="V14" s="529"/>
      <c r="W14" s="436"/>
      <c r="X14" s="437"/>
      <c r="Y14" s="437"/>
      <c r="Z14" s="437"/>
      <c r="AA14" s="437"/>
      <c r="AB14" s="426"/>
      <c r="AC14" s="530">
        <v>0.9</v>
      </c>
      <c r="AD14" s="531"/>
      <c r="AE14" s="531"/>
      <c r="AF14" s="531"/>
      <c r="AG14" s="532"/>
      <c r="AH14" s="530">
        <v>0.9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30.2</v>
      </c>
      <c r="CU14" s="542"/>
      <c r="CV14" s="542"/>
      <c r="CW14" s="542"/>
      <c r="CX14" s="542"/>
      <c r="CY14" s="542"/>
      <c r="CZ14" s="542"/>
      <c r="DA14" s="543"/>
      <c r="DB14" s="541">
        <v>30.8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231407</v>
      </c>
      <c r="S15" s="528"/>
      <c r="T15" s="528"/>
      <c r="U15" s="528"/>
      <c r="V15" s="529"/>
      <c r="W15" s="462" t="s">
        <v>136</v>
      </c>
      <c r="X15" s="463"/>
      <c r="Y15" s="463"/>
      <c r="Z15" s="463"/>
      <c r="AA15" s="463"/>
      <c r="AB15" s="453"/>
      <c r="AC15" s="497">
        <v>18010</v>
      </c>
      <c r="AD15" s="498"/>
      <c r="AE15" s="498"/>
      <c r="AF15" s="498"/>
      <c r="AG15" s="537"/>
      <c r="AH15" s="497">
        <v>17703</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28189479</v>
      </c>
      <c r="BO15" s="410"/>
      <c r="BP15" s="410"/>
      <c r="BQ15" s="410"/>
      <c r="BR15" s="410"/>
      <c r="BS15" s="410"/>
      <c r="BT15" s="410"/>
      <c r="BU15" s="411"/>
      <c r="BV15" s="409">
        <v>28418414</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19.8</v>
      </c>
      <c r="AD16" s="531"/>
      <c r="AE16" s="531"/>
      <c r="AF16" s="531"/>
      <c r="AG16" s="532"/>
      <c r="AH16" s="530">
        <v>20</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31647294</v>
      </c>
      <c r="BO16" s="447"/>
      <c r="BP16" s="447"/>
      <c r="BQ16" s="447"/>
      <c r="BR16" s="447"/>
      <c r="BS16" s="447"/>
      <c r="BT16" s="447"/>
      <c r="BU16" s="448"/>
      <c r="BV16" s="446">
        <v>31802899</v>
      </c>
      <c r="BW16" s="447"/>
      <c r="BX16" s="447"/>
      <c r="BY16" s="447"/>
      <c r="BZ16" s="447"/>
      <c r="CA16" s="447"/>
      <c r="CB16" s="447"/>
      <c r="CC16" s="448"/>
      <c r="CD16" s="180"/>
      <c r="CE16" s="553" t="s">
        <v>142</v>
      </c>
      <c r="CF16" s="553"/>
      <c r="CG16" s="553"/>
      <c r="CH16" s="553"/>
      <c r="CI16" s="553"/>
      <c r="CJ16" s="553"/>
      <c r="CK16" s="553"/>
      <c r="CL16" s="553"/>
      <c r="CM16" s="553"/>
      <c r="CN16" s="553"/>
      <c r="CO16" s="553"/>
      <c r="CP16" s="553"/>
      <c r="CQ16" s="553"/>
      <c r="CR16" s="553"/>
      <c r="CS16" s="554"/>
      <c r="CT16" s="443">
        <v>12.3</v>
      </c>
      <c r="CU16" s="444"/>
      <c r="CV16" s="444"/>
      <c r="CW16" s="444"/>
      <c r="CX16" s="444"/>
      <c r="CY16" s="444"/>
      <c r="CZ16" s="444"/>
      <c r="DA16" s="445"/>
      <c r="DB16" s="443">
        <v>6.9</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140</v>
      </c>
      <c r="S17" s="548"/>
      <c r="T17" s="548"/>
      <c r="U17" s="548"/>
      <c r="V17" s="549"/>
      <c r="W17" s="462" t="s">
        <v>144</v>
      </c>
      <c r="X17" s="463"/>
      <c r="Y17" s="463"/>
      <c r="Z17" s="463"/>
      <c r="AA17" s="463"/>
      <c r="AB17" s="453"/>
      <c r="AC17" s="497">
        <v>72136</v>
      </c>
      <c r="AD17" s="498"/>
      <c r="AE17" s="498"/>
      <c r="AF17" s="498"/>
      <c r="AG17" s="537"/>
      <c r="AH17" s="497">
        <v>69947</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36672434</v>
      </c>
      <c r="BO17" s="447"/>
      <c r="BP17" s="447"/>
      <c r="BQ17" s="447"/>
      <c r="BR17" s="447"/>
      <c r="BS17" s="447"/>
      <c r="BT17" s="447"/>
      <c r="BU17" s="448"/>
      <c r="BV17" s="446">
        <v>36991214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146</v>
      </c>
      <c r="C18" s="489"/>
      <c r="D18" s="489"/>
      <c r="E18" s="558"/>
      <c r="F18" s="558"/>
      <c r="G18" s="558"/>
      <c r="H18" s="558"/>
      <c r="I18" s="558"/>
      <c r="J18" s="558"/>
      <c r="K18" s="558"/>
      <c r="L18" s="559">
        <v>101.8</v>
      </c>
      <c r="M18" s="559"/>
      <c r="N18" s="559"/>
      <c r="O18" s="559"/>
      <c r="P18" s="559"/>
      <c r="Q18" s="559"/>
      <c r="R18" s="560"/>
      <c r="S18" s="560"/>
      <c r="T18" s="560"/>
      <c r="U18" s="560"/>
      <c r="V18" s="561"/>
      <c r="W18" s="464"/>
      <c r="X18" s="465"/>
      <c r="Y18" s="465"/>
      <c r="Z18" s="465"/>
      <c r="AA18" s="465"/>
      <c r="AB18" s="456"/>
      <c r="AC18" s="562">
        <v>79.3</v>
      </c>
      <c r="AD18" s="563"/>
      <c r="AE18" s="563"/>
      <c r="AF18" s="563"/>
      <c r="AG18" s="564"/>
      <c r="AH18" s="562">
        <v>79.099999999999994</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43180484</v>
      </c>
      <c r="BO18" s="447"/>
      <c r="BP18" s="447"/>
      <c r="BQ18" s="447"/>
      <c r="BR18" s="447"/>
      <c r="BS18" s="447"/>
      <c r="BT18" s="447"/>
      <c r="BU18" s="448"/>
      <c r="BV18" s="446">
        <v>42718078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148</v>
      </c>
      <c r="C19" s="489"/>
      <c r="D19" s="489"/>
      <c r="E19" s="558"/>
      <c r="F19" s="558"/>
      <c r="G19" s="558"/>
      <c r="H19" s="558"/>
      <c r="I19" s="558"/>
      <c r="J19" s="558"/>
      <c r="K19" s="558"/>
      <c r="L19" s="566">
        <v>2209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51121543</v>
      </c>
      <c r="BO19" s="447"/>
      <c r="BP19" s="447"/>
      <c r="BQ19" s="447"/>
      <c r="BR19" s="447"/>
      <c r="BS19" s="447"/>
      <c r="BT19" s="447"/>
      <c r="BU19" s="448"/>
      <c r="BV19" s="446">
        <v>51903342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150</v>
      </c>
      <c r="C20" s="489"/>
      <c r="D20" s="489"/>
      <c r="E20" s="558"/>
      <c r="F20" s="558"/>
      <c r="G20" s="558"/>
      <c r="H20" s="558"/>
      <c r="I20" s="558"/>
      <c r="J20" s="558"/>
      <c r="K20" s="558"/>
      <c r="L20" s="566">
        <v>94140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72120343</v>
      </c>
      <c r="BO23" s="447"/>
      <c r="BP23" s="447"/>
      <c r="BQ23" s="447"/>
      <c r="BR23" s="447"/>
      <c r="BS23" s="447"/>
      <c r="BT23" s="447"/>
      <c r="BU23" s="448"/>
      <c r="BV23" s="446">
        <v>72133174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159</v>
      </c>
      <c r="F24" s="476"/>
      <c r="G24" s="476"/>
      <c r="H24" s="476"/>
      <c r="I24" s="476"/>
      <c r="J24" s="476"/>
      <c r="K24" s="477"/>
      <c r="L24" s="497">
        <v>1</v>
      </c>
      <c r="M24" s="498"/>
      <c r="N24" s="498"/>
      <c r="O24" s="498"/>
      <c r="P24" s="537"/>
      <c r="Q24" s="497">
        <v>8802</v>
      </c>
      <c r="R24" s="498"/>
      <c r="S24" s="498"/>
      <c r="T24" s="498"/>
      <c r="U24" s="498"/>
      <c r="V24" s="537"/>
      <c r="W24" s="596"/>
      <c r="X24" s="584"/>
      <c r="Y24" s="585"/>
      <c r="Z24" s="496" t="s">
        <v>160</v>
      </c>
      <c r="AA24" s="476"/>
      <c r="AB24" s="476"/>
      <c r="AC24" s="476"/>
      <c r="AD24" s="476"/>
      <c r="AE24" s="476"/>
      <c r="AF24" s="476"/>
      <c r="AG24" s="477"/>
      <c r="AH24" s="497">
        <v>1332</v>
      </c>
      <c r="AI24" s="498"/>
      <c r="AJ24" s="498"/>
      <c r="AK24" s="498"/>
      <c r="AL24" s="537"/>
      <c r="AM24" s="497">
        <v>4070592</v>
      </c>
      <c r="AN24" s="498"/>
      <c r="AO24" s="498"/>
      <c r="AP24" s="498"/>
      <c r="AQ24" s="498"/>
      <c r="AR24" s="537"/>
      <c r="AS24" s="497">
        <v>3056</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58461540</v>
      </c>
      <c r="BO24" s="447"/>
      <c r="BP24" s="447"/>
      <c r="BQ24" s="447"/>
      <c r="BR24" s="447"/>
      <c r="BS24" s="447"/>
      <c r="BT24" s="447"/>
      <c r="BU24" s="448"/>
      <c r="BV24" s="446">
        <v>58009345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162</v>
      </c>
      <c r="F25" s="476"/>
      <c r="G25" s="476"/>
      <c r="H25" s="476"/>
      <c r="I25" s="476"/>
      <c r="J25" s="476"/>
      <c r="K25" s="477"/>
      <c r="L25" s="497">
        <v>1</v>
      </c>
      <c r="M25" s="498"/>
      <c r="N25" s="498"/>
      <c r="O25" s="498"/>
      <c r="P25" s="537"/>
      <c r="Q25" s="497">
        <v>7400</v>
      </c>
      <c r="R25" s="498"/>
      <c r="S25" s="498"/>
      <c r="T25" s="498"/>
      <c r="U25" s="498"/>
      <c r="V25" s="537"/>
      <c r="W25" s="596"/>
      <c r="X25" s="584"/>
      <c r="Y25" s="585"/>
      <c r="Z25" s="496" t="s">
        <v>163</v>
      </c>
      <c r="AA25" s="476"/>
      <c r="AB25" s="476"/>
      <c r="AC25" s="476"/>
      <c r="AD25" s="476"/>
      <c r="AE25" s="476"/>
      <c r="AF25" s="476"/>
      <c r="AG25" s="477"/>
      <c r="AH25" s="497">
        <v>235</v>
      </c>
      <c r="AI25" s="498"/>
      <c r="AJ25" s="498"/>
      <c r="AK25" s="498"/>
      <c r="AL25" s="537"/>
      <c r="AM25" s="497">
        <v>674920</v>
      </c>
      <c r="AN25" s="498"/>
      <c r="AO25" s="498"/>
      <c r="AP25" s="498"/>
      <c r="AQ25" s="498"/>
      <c r="AR25" s="537"/>
      <c r="AS25" s="497">
        <v>2872</v>
      </c>
      <c r="AT25" s="498"/>
      <c r="AU25" s="498"/>
      <c r="AV25" s="498"/>
      <c r="AW25" s="498"/>
      <c r="AX25" s="499"/>
      <c r="AY25" s="406" t="s">
        <v>164</v>
      </c>
      <c r="AZ25" s="407"/>
      <c r="BA25" s="407"/>
      <c r="BB25" s="407"/>
      <c r="BC25" s="407"/>
      <c r="BD25" s="407"/>
      <c r="BE25" s="407"/>
      <c r="BF25" s="407"/>
      <c r="BG25" s="407"/>
      <c r="BH25" s="407"/>
      <c r="BI25" s="407"/>
      <c r="BJ25" s="407"/>
      <c r="BK25" s="407"/>
      <c r="BL25" s="407"/>
      <c r="BM25" s="408"/>
      <c r="BN25" s="409">
        <v>15753811</v>
      </c>
      <c r="BO25" s="410"/>
      <c r="BP25" s="410"/>
      <c r="BQ25" s="410"/>
      <c r="BR25" s="410"/>
      <c r="BS25" s="410"/>
      <c r="BT25" s="410"/>
      <c r="BU25" s="411"/>
      <c r="BV25" s="409">
        <v>15826013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165</v>
      </c>
      <c r="F26" s="476"/>
      <c r="G26" s="476"/>
      <c r="H26" s="476"/>
      <c r="I26" s="476"/>
      <c r="J26" s="476"/>
      <c r="K26" s="477"/>
      <c r="L26" s="497">
        <v>1</v>
      </c>
      <c r="M26" s="498"/>
      <c r="N26" s="498"/>
      <c r="O26" s="498"/>
      <c r="P26" s="537"/>
      <c r="Q26" s="497">
        <v>6479</v>
      </c>
      <c r="R26" s="498"/>
      <c r="S26" s="498"/>
      <c r="T26" s="498"/>
      <c r="U26" s="498"/>
      <c r="V26" s="537"/>
      <c r="W26" s="596"/>
      <c r="X26" s="584"/>
      <c r="Y26" s="585"/>
      <c r="Z26" s="496" t="s">
        <v>166</v>
      </c>
      <c r="AA26" s="606"/>
      <c r="AB26" s="606"/>
      <c r="AC26" s="606"/>
      <c r="AD26" s="606"/>
      <c r="AE26" s="606"/>
      <c r="AF26" s="606"/>
      <c r="AG26" s="607"/>
      <c r="AH26" s="497">
        <v>189</v>
      </c>
      <c r="AI26" s="498"/>
      <c r="AJ26" s="498"/>
      <c r="AK26" s="498"/>
      <c r="AL26" s="537"/>
      <c r="AM26" s="497">
        <v>605934</v>
      </c>
      <c r="AN26" s="498"/>
      <c r="AO26" s="498"/>
      <c r="AP26" s="498"/>
      <c r="AQ26" s="498"/>
      <c r="AR26" s="537"/>
      <c r="AS26" s="497">
        <v>3206</v>
      </c>
      <c r="AT26" s="498"/>
      <c r="AU26" s="498"/>
      <c r="AV26" s="498"/>
      <c r="AW26" s="498"/>
      <c r="AX26" s="499"/>
      <c r="AY26" s="449" t="s">
        <v>167</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6903</v>
      </c>
      <c r="R27" s="498"/>
      <c r="S27" s="498"/>
      <c r="T27" s="498"/>
      <c r="U27" s="498"/>
      <c r="V27" s="537"/>
      <c r="W27" s="596"/>
      <c r="X27" s="584"/>
      <c r="Y27" s="585"/>
      <c r="Z27" s="496" t="s">
        <v>170</v>
      </c>
      <c r="AA27" s="476"/>
      <c r="AB27" s="476"/>
      <c r="AC27" s="476"/>
      <c r="AD27" s="476"/>
      <c r="AE27" s="476"/>
      <c r="AF27" s="476"/>
      <c r="AG27" s="477"/>
      <c r="AH27" s="497">
        <v>93</v>
      </c>
      <c r="AI27" s="498"/>
      <c r="AJ27" s="498"/>
      <c r="AK27" s="498"/>
      <c r="AL27" s="537"/>
      <c r="AM27" s="497">
        <v>303021</v>
      </c>
      <c r="AN27" s="498"/>
      <c r="AO27" s="498"/>
      <c r="AP27" s="498"/>
      <c r="AQ27" s="498"/>
      <c r="AR27" s="537"/>
      <c r="AS27" s="497">
        <v>3258</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v>500000</v>
      </c>
      <c r="BO27" s="620"/>
      <c r="BP27" s="620"/>
      <c r="BQ27" s="620"/>
      <c r="BR27" s="620"/>
      <c r="BS27" s="620"/>
      <c r="BT27" s="620"/>
      <c r="BU27" s="621"/>
      <c r="BV27" s="619">
        <v>500000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172</v>
      </c>
      <c r="F28" s="476"/>
      <c r="G28" s="476"/>
      <c r="H28" s="476"/>
      <c r="I28" s="476"/>
      <c r="J28" s="476"/>
      <c r="K28" s="477"/>
      <c r="L28" s="497">
        <v>1</v>
      </c>
      <c r="M28" s="498"/>
      <c r="N28" s="498"/>
      <c r="O28" s="498"/>
      <c r="P28" s="537"/>
      <c r="Q28" s="497">
        <v>6202</v>
      </c>
      <c r="R28" s="498"/>
      <c r="S28" s="498"/>
      <c r="T28" s="498"/>
      <c r="U28" s="498"/>
      <c r="V28" s="537"/>
      <c r="W28" s="596"/>
      <c r="X28" s="584"/>
      <c r="Y28" s="585"/>
      <c r="Z28" s="496" t="s">
        <v>173</v>
      </c>
      <c r="AA28" s="476"/>
      <c r="AB28" s="476"/>
      <c r="AC28" s="476"/>
      <c r="AD28" s="476"/>
      <c r="AE28" s="476"/>
      <c r="AF28" s="476"/>
      <c r="AG28" s="477"/>
      <c r="AH28" s="497">
        <v>1</v>
      </c>
      <c r="AI28" s="498"/>
      <c r="AJ28" s="498"/>
      <c r="AK28" s="498"/>
      <c r="AL28" s="537"/>
      <c r="AM28" s="497" t="s">
        <v>174</v>
      </c>
      <c r="AN28" s="498"/>
      <c r="AO28" s="498"/>
      <c r="AP28" s="498"/>
      <c r="AQ28" s="498"/>
      <c r="AR28" s="537"/>
      <c r="AS28" s="497" t="s">
        <v>174</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5333098</v>
      </c>
      <c r="BO28" s="410"/>
      <c r="BP28" s="410"/>
      <c r="BQ28" s="410"/>
      <c r="BR28" s="410"/>
      <c r="BS28" s="410"/>
      <c r="BT28" s="410"/>
      <c r="BU28" s="411"/>
      <c r="BV28" s="409">
        <v>5177048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24</v>
      </c>
      <c r="M29" s="498"/>
      <c r="N29" s="498"/>
      <c r="O29" s="498"/>
      <c r="P29" s="537"/>
      <c r="Q29" s="497">
        <v>5693</v>
      </c>
      <c r="R29" s="498"/>
      <c r="S29" s="498"/>
      <c r="T29" s="498"/>
      <c r="U29" s="498"/>
      <c r="V29" s="537"/>
      <c r="W29" s="597"/>
      <c r="X29" s="598"/>
      <c r="Y29" s="599"/>
      <c r="Z29" s="496" t="s">
        <v>177</v>
      </c>
      <c r="AA29" s="476"/>
      <c r="AB29" s="476"/>
      <c r="AC29" s="476"/>
      <c r="AD29" s="476"/>
      <c r="AE29" s="476"/>
      <c r="AF29" s="476"/>
      <c r="AG29" s="477"/>
      <c r="AH29" s="497">
        <v>1426</v>
      </c>
      <c r="AI29" s="498"/>
      <c r="AJ29" s="498"/>
      <c r="AK29" s="498"/>
      <c r="AL29" s="537"/>
      <c r="AM29" s="497">
        <v>4378238</v>
      </c>
      <c r="AN29" s="498"/>
      <c r="AO29" s="498"/>
      <c r="AP29" s="498"/>
      <c r="AQ29" s="498"/>
      <c r="AR29" s="537"/>
      <c r="AS29" s="497">
        <v>3070</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245667</v>
      </c>
      <c r="BO29" s="447"/>
      <c r="BP29" s="447"/>
      <c r="BQ29" s="447"/>
      <c r="BR29" s="447"/>
      <c r="BS29" s="447"/>
      <c r="BT29" s="447"/>
      <c r="BU29" s="448"/>
      <c r="BV29" s="446">
        <v>245583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3924226</v>
      </c>
      <c r="BO30" s="620"/>
      <c r="BP30" s="620"/>
      <c r="BQ30" s="620"/>
      <c r="BR30" s="620"/>
      <c r="BS30" s="620"/>
      <c r="BT30" s="620"/>
      <c r="BU30" s="621"/>
      <c r="BV30" s="619">
        <v>3894907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187</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188</v>
      </c>
      <c r="BF33" s="435"/>
      <c r="BG33" s="435" t="s">
        <v>189</v>
      </c>
      <c r="BH33" s="435"/>
      <c r="BI33" s="435"/>
      <c r="BJ33" s="435"/>
      <c r="BK33" s="435"/>
      <c r="BL33" s="435"/>
      <c r="BM33" s="435"/>
      <c r="BN33" s="435"/>
      <c r="BO33" s="435"/>
      <c r="BP33" s="435"/>
      <c r="BQ33" s="435"/>
      <c r="BR33" s="435"/>
      <c r="BS33" s="435"/>
      <c r="BT33" s="435"/>
      <c r="BU33" s="435"/>
      <c r="BV33" s="196"/>
      <c r="BW33" s="470" t="s">
        <v>188</v>
      </c>
      <c r="BX33" s="470"/>
      <c r="BY33" s="435" t="s">
        <v>190</v>
      </c>
      <c r="BZ33" s="435"/>
      <c r="CA33" s="435"/>
      <c r="CB33" s="435"/>
      <c r="CC33" s="435"/>
      <c r="CD33" s="435"/>
      <c r="CE33" s="435"/>
      <c r="CF33" s="435"/>
      <c r="CG33" s="435"/>
      <c r="CH33" s="435"/>
      <c r="CI33" s="435"/>
      <c r="CJ33" s="435"/>
      <c r="CK33" s="435"/>
      <c r="CL33" s="435"/>
      <c r="CM33" s="435"/>
      <c r="CN33" s="195"/>
      <c r="CO33" s="470" t="s">
        <v>191</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国民健康保険事業費</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病院事業会計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丹波少年自然の家</v>
      </c>
      <c r="BZ34" s="633"/>
      <c r="CA34" s="633"/>
      <c r="CB34" s="633"/>
      <c r="CC34" s="633"/>
      <c r="CD34" s="633"/>
      <c r="CE34" s="633"/>
      <c r="CF34" s="633"/>
      <c r="CG34" s="633"/>
      <c r="CH34" s="633"/>
      <c r="CI34" s="633"/>
      <c r="CJ34" s="633"/>
      <c r="CK34" s="633"/>
      <c r="CL34" s="633"/>
      <c r="CM34" s="633"/>
      <c r="CN34" s="193"/>
      <c r="CO34" s="632">
        <f>IF(CQ34="","",MAX(C34:D43,U34:V43,AM34:AN43,BE34:BF43,BW34:BX43)+1)</f>
        <v>12</v>
      </c>
      <c r="CP34" s="632"/>
      <c r="CQ34" s="633" t="str">
        <f>IF('各会計、関係団体の財政状況及び健全化判断比率'!BS7="","",'各会計、関係団体の財政状況及び健全化判断比率'!BS7)</f>
        <v>（公財）宝塚市スポーツ振興公社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特別会計宝塚すみれ墓苑事業費</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国民健康保険診療施設費</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f t="shared" ref="CO35:CO43" si="3">IF(CQ35="","",CO34+1)</f>
        <v>13</v>
      </c>
      <c r="CP35" s="632"/>
      <c r="CQ35" s="633" t="str">
        <f>IF('各会計、関係団体の財政状況及び健全化判断比率'!BS8="","",'各会計、関係団体の財政状況及び健全化判断比率'!BS8)</f>
        <v>ソリオ宝塚都市開発（株）</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介護保険事業費</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IF('各会計、関係団体の財政状況及び健全化判断比率'!B35="","",'各会計、関係団体の財政状況及び健全化判断比率'!B35)</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f t="shared" si="3"/>
        <v>14</v>
      </c>
      <c r="CP36" s="632"/>
      <c r="CQ36" s="633" t="str">
        <f>IF('各会計、関係団体の財政状況及び健全化判断比率'!BS9="","",'各会計、関係団体の財政状況及び健全化判断比率'!BS9)</f>
        <v>（公財）宝塚市文化財団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後期高齢者医療事業費</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f t="shared" si="3"/>
        <v>15</v>
      </c>
      <c r="CP37" s="632"/>
      <c r="CQ37" s="633" t="str">
        <f>IF('各会計、関係団体の財政状況及び健全化判断比率'!BS10="","",'各会計、関係団体の財政状況及び健全化判断比率'!BS10)</f>
        <v>（一財）宝塚市保健福祉サービス公社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農業共済事業費</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16</v>
      </c>
      <c r="CP38" s="632"/>
      <c r="CQ38" s="633" t="str">
        <f>IF('各会計、関係団体の財政状況及び健全化判断比率'!BS11="","",'各会計、関係団体の財政状況及び健全化判断比率'!BS11)</f>
        <v>宝塚都市環境サービス（株）</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17</v>
      </c>
      <c r="CP39" s="632"/>
      <c r="CQ39" s="633" t="str">
        <f>IF('各会計、関係団体の財政状況及び健全化判断比率'!BS12="","",'各会計、関係団体の財政状況及び健全化判断比率'!BS12)</f>
        <v>宝塚山本ガーデン・クリエイティブ（株）</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18</v>
      </c>
      <c r="CP40" s="632"/>
      <c r="CQ40" s="633" t="str">
        <f>IF('各会計、関係団体の財政状況及び健全化判断比率'!BS13="","",'各会計、関係団体の財政状況及び健全化判断比率'!BS13)</f>
        <v>（株）エフエム宝塚</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19</v>
      </c>
      <c r="CP41" s="632"/>
      <c r="CQ41" s="633" t="str">
        <f>IF('各会計、関係団体の財政状況及び健全化判断比率'!BS14="","",'各会計、関係団体の財政状況及び健全化判断比率'!BS14)</f>
        <v>宝塚市土地開発公社</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20</v>
      </c>
      <c r="CP42" s="632"/>
      <c r="CQ42" s="633" t="str">
        <f>IF('各会計、関係団体の財政状況及び健全化判断比率'!BS15="","",'各会計、関係団体の財政状況及び健全化判断比率'!BS15)</f>
        <v>逆瀬川都市開発（株）</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21</v>
      </c>
      <c r="CP43" s="632"/>
      <c r="CQ43" s="633" t="str">
        <f>IF('各会計、関係団体の財政状況及び健全化判断比率'!BS16="","",'各会計、関係団体の財政状況及び健全化判断比率'!BS16)</f>
        <v>（公財）阪神北広域救急医療財団</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uAwQ2ijm5/GAMIMfAPNPNjNZgDB9SSc7teC5Den1aFYfieUh/2UpS2K13QoEOS295BssDPK4spe5ZdGEV5+qA==" saltValue="RNInUHATS/Yk+ftKQnvk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2" zoomScale="80" zoomScaleNormal="80" zoomScaleSheetLayoutView="100" workbookViewId="0">
      <selection activeCell="BG34" sqref="BG34:BU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553</v>
      </c>
      <c r="D34" s="1224"/>
      <c r="E34" s="1225"/>
      <c r="F34" s="32" t="s">
        <v>554</v>
      </c>
      <c r="G34" s="33" t="s">
        <v>555</v>
      </c>
      <c r="H34" s="33" t="s">
        <v>556</v>
      </c>
      <c r="I34" s="33" t="s">
        <v>557</v>
      </c>
      <c r="J34" s="34" t="s">
        <v>558</v>
      </c>
      <c r="K34" s="22"/>
      <c r="L34" s="22"/>
      <c r="M34" s="22"/>
      <c r="N34" s="22"/>
      <c r="O34" s="22"/>
      <c r="P34" s="22"/>
    </row>
    <row r="35" spans="1:16" ht="39" customHeight="1" x14ac:dyDescent="0.15">
      <c r="A35" s="22"/>
      <c r="B35" s="35"/>
      <c r="C35" s="1218" t="s">
        <v>559</v>
      </c>
      <c r="D35" s="1219"/>
      <c r="E35" s="1220"/>
      <c r="F35" s="36">
        <v>13.94</v>
      </c>
      <c r="G35" s="37">
        <v>10.9</v>
      </c>
      <c r="H35" s="37">
        <v>8.81</v>
      </c>
      <c r="I35" s="37">
        <v>7.39</v>
      </c>
      <c r="J35" s="38">
        <v>6.99</v>
      </c>
      <c r="K35" s="22"/>
      <c r="L35" s="22"/>
      <c r="M35" s="22"/>
      <c r="N35" s="22"/>
      <c r="O35" s="22"/>
      <c r="P35" s="22"/>
    </row>
    <row r="36" spans="1:16" ht="39" customHeight="1" x14ac:dyDescent="0.15">
      <c r="A36" s="22"/>
      <c r="B36" s="35"/>
      <c r="C36" s="1218" t="s">
        <v>560</v>
      </c>
      <c r="D36" s="1219"/>
      <c r="E36" s="1220"/>
      <c r="F36" s="36" t="s">
        <v>561</v>
      </c>
      <c r="G36" s="37" t="s">
        <v>562</v>
      </c>
      <c r="H36" s="37" t="s">
        <v>563</v>
      </c>
      <c r="I36" s="37">
        <v>0.09</v>
      </c>
      <c r="J36" s="38">
        <v>2.97</v>
      </c>
      <c r="K36" s="22"/>
      <c r="L36" s="22"/>
      <c r="M36" s="22"/>
      <c r="N36" s="22"/>
      <c r="O36" s="22"/>
      <c r="P36" s="22"/>
    </row>
    <row r="37" spans="1:16" ht="39" customHeight="1" x14ac:dyDescent="0.15">
      <c r="A37" s="22"/>
      <c r="B37" s="35"/>
      <c r="C37" s="1218" t="s">
        <v>564</v>
      </c>
      <c r="D37" s="1219"/>
      <c r="E37" s="1220"/>
      <c r="F37" s="36">
        <v>1.52</v>
      </c>
      <c r="G37" s="37">
        <v>0.68</v>
      </c>
      <c r="H37" s="37">
        <v>1.36</v>
      </c>
      <c r="I37" s="37">
        <v>0.5</v>
      </c>
      <c r="J37" s="38">
        <v>1.28</v>
      </c>
      <c r="K37" s="22"/>
      <c r="L37" s="22"/>
      <c r="M37" s="22"/>
      <c r="N37" s="22"/>
      <c r="O37" s="22"/>
      <c r="P37" s="22"/>
    </row>
    <row r="38" spans="1:16" ht="39" customHeight="1" x14ac:dyDescent="0.15">
      <c r="A38" s="22"/>
      <c r="B38" s="35"/>
      <c r="C38" s="1218" t="s">
        <v>565</v>
      </c>
      <c r="D38" s="1219"/>
      <c r="E38" s="1220"/>
      <c r="F38" s="36">
        <v>0</v>
      </c>
      <c r="G38" s="37">
        <v>0.42</v>
      </c>
      <c r="H38" s="37">
        <v>0.99</v>
      </c>
      <c r="I38" s="37">
        <v>0.92</v>
      </c>
      <c r="J38" s="38">
        <v>1.24</v>
      </c>
      <c r="K38" s="22"/>
      <c r="L38" s="22"/>
      <c r="M38" s="22"/>
      <c r="N38" s="22"/>
      <c r="O38" s="22"/>
      <c r="P38" s="22"/>
    </row>
    <row r="39" spans="1:16" ht="39" customHeight="1" x14ac:dyDescent="0.15">
      <c r="A39" s="22"/>
      <c r="B39" s="35"/>
      <c r="C39" s="1218" t="s">
        <v>566</v>
      </c>
      <c r="D39" s="1219"/>
      <c r="E39" s="1220"/>
      <c r="F39" s="36">
        <v>0</v>
      </c>
      <c r="G39" s="37">
        <v>0.98</v>
      </c>
      <c r="H39" s="37">
        <v>1.35</v>
      </c>
      <c r="I39" s="37">
        <v>1.51</v>
      </c>
      <c r="J39" s="38">
        <v>0.65</v>
      </c>
      <c r="K39" s="22"/>
      <c r="L39" s="22"/>
      <c r="M39" s="22"/>
      <c r="N39" s="22"/>
      <c r="O39" s="22"/>
      <c r="P39" s="22"/>
    </row>
    <row r="40" spans="1:16" ht="39" customHeight="1" x14ac:dyDescent="0.15">
      <c r="A40" s="22"/>
      <c r="B40" s="35"/>
      <c r="C40" s="1218" t="s">
        <v>567</v>
      </c>
      <c r="D40" s="1219"/>
      <c r="E40" s="1220"/>
      <c r="F40" s="36">
        <v>0.01</v>
      </c>
      <c r="G40" s="37">
        <v>0.01</v>
      </c>
      <c r="H40" s="37">
        <v>0.27</v>
      </c>
      <c r="I40" s="37">
        <v>0.3</v>
      </c>
      <c r="J40" s="38">
        <v>0.3</v>
      </c>
      <c r="K40" s="22"/>
      <c r="L40" s="22"/>
      <c r="M40" s="22"/>
      <c r="N40" s="22"/>
      <c r="O40" s="22"/>
      <c r="P40" s="22"/>
    </row>
    <row r="41" spans="1:16" ht="39" customHeight="1" x14ac:dyDescent="0.15">
      <c r="A41" s="22"/>
      <c r="B41" s="35"/>
      <c r="C41" s="1218" t="s">
        <v>568</v>
      </c>
      <c r="D41" s="1219"/>
      <c r="E41" s="1220"/>
      <c r="F41" s="36">
        <v>0.22</v>
      </c>
      <c r="G41" s="37">
        <v>0.26</v>
      </c>
      <c r="H41" s="37">
        <v>0.01</v>
      </c>
      <c r="I41" s="37">
        <v>0.01</v>
      </c>
      <c r="J41" s="38">
        <v>0.01</v>
      </c>
      <c r="K41" s="22"/>
      <c r="L41" s="22"/>
      <c r="M41" s="22"/>
      <c r="N41" s="22"/>
      <c r="O41" s="22"/>
      <c r="P41" s="22"/>
    </row>
    <row r="42" spans="1:16" ht="39" customHeight="1" x14ac:dyDescent="0.15">
      <c r="A42" s="22"/>
      <c r="B42" s="39"/>
      <c r="C42" s="1218" t="s">
        <v>569</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570</v>
      </c>
      <c r="D43" s="1222"/>
      <c r="E43" s="1223"/>
      <c r="F43" s="41">
        <v>0.4</v>
      </c>
      <c r="G43" s="42">
        <v>0.52</v>
      </c>
      <c r="H43" s="42">
        <v>0.5</v>
      </c>
      <c r="I43" s="42">
        <v>0.34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Oqg+YwI5ijndAqlAYCT7+ZEq4Tz1FYQMI08i/HbYYk0Be/gIhBWPuqKd5Ae39BZihjElzLlbWtevUClkQKTEA==" saltValue="VKrLAF8vgkc/8e48ke8m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F16" zoomScale="80" zoomScaleNormal="80" zoomScaleSheetLayoutView="55" workbookViewId="0">
      <selection activeCell="BG34" sqref="BG34:BU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7954</v>
      </c>
      <c r="L45" s="60">
        <v>7431</v>
      </c>
      <c r="M45" s="60">
        <v>6820</v>
      </c>
      <c r="N45" s="60">
        <v>6660</v>
      </c>
      <c r="O45" s="61">
        <v>6590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13</v>
      </c>
      <c r="F47" s="1228"/>
      <c r="G47" s="1228"/>
      <c r="H47" s="1228"/>
      <c r="I47" s="1228"/>
      <c r="J47" s="1229"/>
      <c r="K47" s="63">
        <v>30</v>
      </c>
      <c r="L47" s="64">
        <v>13</v>
      </c>
      <c r="M47" s="64">
        <v>7</v>
      </c>
      <c r="N47" s="64" t="s">
        <v>505</v>
      </c>
      <c r="O47" s="65" t="s">
        <v>505</v>
      </c>
      <c r="P47" s="48"/>
      <c r="Q47" s="48"/>
      <c r="R47" s="48"/>
      <c r="S47" s="48"/>
      <c r="T47" s="48"/>
      <c r="U47" s="48"/>
    </row>
    <row r="48" spans="1:21" ht="30.75" customHeight="1" x14ac:dyDescent="0.15">
      <c r="A48" s="48"/>
      <c r="B48" s="1236"/>
      <c r="C48" s="1237"/>
      <c r="D48" s="62"/>
      <c r="E48" s="1228" t="s">
        <v>14</v>
      </c>
      <c r="F48" s="1228"/>
      <c r="G48" s="1228"/>
      <c r="H48" s="1228"/>
      <c r="I48" s="1228"/>
      <c r="J48" s="1229"/>
      <c r="K48" s="63">
        <v>1881</v>
      </c>
      <c r="L48" s="64">
        <v>1662</v>
      </c>
      <c r="M48" s="64">
        <v>1862</v>
      </c>
      <c r="N48" s="64">
        <v>1728</v>
      </c>
      <c r="O48" s="65">
        <v>1591</v>
      </c>
      <c r="P48" s="48"/>
      <c r="Q48" s="48"/>
      <c r="R48" s="48"/>
      <c r="S48" s="48"/>
      <c r="T48" s="48"/>
      <c r="U48" s="48"/>
    </row>
    <row r="49" spans="1:21" ht="30.75" customHeight="1" x14ac:dyDescent="0.15">
      <c r="A49" s="48"/>
      <c r="B49" s="1236"/>
      <c r="C49" s="1237"/>
      <c r="D49" s="62"/>
      <c r="E49" s="1228" t="s">
        <v>15</v>
      </c>
      <c r="F49" s="1228"/>
      <c r="G49" s="1228"/>
      <c r="H49" s="1228"/>
      <c r="I49" s="1228"/>
      <c r="J49" s="1229"/>
      <c r="K49" s="63">
        <v>3</v>
      </c>
      <c r="L49" s="64">
        <v>3</v>
      </c>
      <c r="M49" s="64">
        <v>3</v>
      </c>
      <c r="N49" s="64">
        <v>3</v>
      </c>
      <c r="O49" s="65">
        <v>13</v>
      </c>
      <c r="P49" s="48"/>
      <c r="Q49" s="48"/>
      <c r="R49" s="48"/>
      <c r="S49" s="48"/>
      <c r="T49" s="48"/>
      <c r="U49" s="48"/>
    </row>
    <row r="50" spans="1:21" ht="30.75" customHeight="1" x14ac:dyDescent="0.15">
      <c r="A50" s="48"/>
      <c r="B50" s="1236"/>
      <c r="C50" s="1237"/>
      <c r="D50" s="62"/>
      <c r="E50" s="1228" t="s">
        <v>16</v>
      </c>
      <c r="F50" s="1228"/>
      <c r="G50" s="1228"/>
      <c r="H50" s="1228"/>
      <c r="I50" s="1228"/>
      <c r="J50" s="1229"/>
      <c r="K50" s="63">
        <v>466</v>
      </c>
      <c r="L50" s="64">
        <v>493</v>
      </c>
      <c r="M50" s="64">
        <v>593</v>
      </c>
      <c r="N50" s="64">
        <v>436</v>
      </c>
      <c r="O50" s="65">
        <v>436</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1</v>
      </c>
      <c r="M51" s="64">
        <v>0</v>
      </c>
      <c r="N51" s="64">
        <v>0</v>
      </c>
      <c r="O51" s="65">
        <v>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7802</v>
      </c>
      <c r="L52" s="64">
        <v>7859</v>
      </c>
      <c r="M52" s="64">
        <v>7499</v>
      </c>
      <c r="N52" s="64">
        <v>7304</v>
      </c>
      <c r="O52" s="65">
        <v>7149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2532</v>
      </c>
      <c r="L53" s="69">
        <v>1744</v>
      </c>
      <c r="M53" s="69">
        <v>1786</v>
      </c>
      <c r="N53" s="69">
        <v>1523</v>
      </c>
      <c r="O53" s="70">
        <v>1483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zJBS7v7lWUDYcIKpX3wIpCU7czK4LkCzi7WXcodsrb/wsxbwgiXpidcLZ/ENjQ5z0xl6gyQu2l6xZITKZ9OtA==" saltValue="vBi83q8anA53mKRBdeVz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34" zoomScale="80" zoomScaleNormal="80" zoomScaleSheetLayoutView="100" workbookViewId="0">
      <selection activeCell="BG34" sqref="BG34:BU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42" t="s">
        <v>23</v>
      </c>
      <c r="C41" s="1243"/>
      <c r="D41" s="81"/>
      <c r="E41" s="1248" t="s">
        <v>24</v>
      </c>
      <c r="F41" s="1248"/>
      <c r="G41" s="1248"/>
      <c r="H41" s="1249"/>
      <c r="I41" s="82">
        <v>77244</v>
      </c>
      <c r="J41" s="83">
        <v>75761</v>
      </c>
      <c r="K41" s="83">
        <v>74758</v>
      </c>
      <c r="L41" s="83">
        <v>73128</v>
      </c>
      <c r="M41" s="84">
        <v>73016</v>
      </c>
    </row>
    <row r="42" spans="2:13" ht="27.75" customHeight="1" x14ac:dyDescent="0.15">
      <c r="B42" s="1244"/>
      <c r="C42" s="1245"/>
      <c r="D42" s="85"/>
      <c r="E42" s="1250" t="s">
        <v>25</v>
      </c>
      <c r="F42" s="1250"/>
      <c r="G42" s="1250"/>
      <c r="H42" s="1251"/>
      <c r="I42" s="86">
        <v>9237</v>
      </c>
      <c r="J42" s="87">
        <v>8967</v>
      </c>
      <c r="K42" s="87">
        <v>6578</v>
      </c>
      <c r="L42" s="87">
        <v>4700</v>
      </c>
      <c r="M42" s="88">
        <v>3578</v>
      </c>
    </row>
    <row r="43" spans="2:13" ht="27.75" customHeight="1" x14ac:dyDescent="0.15">
      <c r="B43" s="1244"/>
      <c r="C43" s="1245"/>
      <c r="D43" s="85"/>
      <c r="E43" s="1250" t="s">
        <v>26</v>
      </c>
      <c r="F43" s="1250"/>
      <c r="G43" s="1250"/>
      <c r="H43" s="1251"/>
      <c r="I43" s="86">
        <v>18835</v>
      </c>
      <c r="J43" s="87">
        <v>17798</v>
      </c>
      <c r="K43" s="87">
        <v>17682</v>
      </c>
      <c r="L43" s="87">
        <v>16336</v>
      </c>
      <c r="M43" s="88">
        <v>16003</v>
      </c>
    </row>
    <row r="44" spans="2:13" ht="27.75" customHeight="1" x14ac:dyDescent="0.15">
      <c r="B44" s="1244"/>
      <c r="C44" s="1245"/>
      <c r="D44" s="85"/>
      <c r="E44" s="1250" t="s">
        <v>27</v>
      </c>
      <c r="F44" s="1250"/>
      <c r="G44" s="1250"/>
      <c r="H44" s="1251"/>
      <c r="I44" s="86">
        <v>26</v>
      </c>
      <c r="J44" s="87">
        <v>23</v>
      </c>
      <c r="K44" s="87">
        <v>20</v>
      </c>
      <c r="L44" s="87">
        <v>53</v>
      </c>
      <c r="M44" s="88">
        <v>49</v>
      </c>
    </row>
    <row r="45" spans="2:13" ht="27.75" customHeight="1" x14ac:dyDescent="0.15">
      <c r="B45" s="1244"/>
      <c r="C45" s="1245"/>
      <c r="D45" s="85"/>
      <c r="E45" s="1250" t="s">
        <v>28</v>
      </c>
      <c r="F45" s="1250"/>
      <c r="G45" s="1250"/>
      <c r="H45" s="1251"/>
      <c r="I45" s="86">
        <v>11747</v>
      </c>
      <c r="J45" s="87">
        <v>10251</v>
      </c>
      <c r="K45" s="87">
        <v>8980</v>
      </c>
      <c r="L45" s="87">
        <v>8074</v>
      </c>
      <c r="M45" s="88">
        <v>6885</v>
      </c>
    </row>
    <row r="46" spans="2:13" ht="27.75" customHeight="1" x14ac:dyDescent="0.15">
      <c r="B46" s="1244"/>
      <c r="C46" s="1245"/>
      <c r="D46" s="89"/>
      <c r="E46" s="1250" t="s">
        <v>29</v>
      </c>
      <c r="F46" s="1250"/>
      <c r="G46" s="1250"/>
      <c r="H46" s="1251"/>
      <c r="I46" s="86">
        <v>1088</v>
      </c>
      <c r="J46" s="87">
        <v>1048</v>
      </c>
      <c r="K46" s="87">
        <v>2615</v>
      </c>
      <c r="L46" s="87">
        <v>2207</v>
      </c>
      <c r="M46" s="88">
        <v>2159</v>
      </c>
    </row>
    <row r="47" spans="2:13" ht="27.75" customHeight="1" x14ac:dyDescent="0.15">
      <c r="B47" s="1244"/>
      <c r="C47" s="1245"/>
      <c r="D47" s="90"/>
      <c r="E47" s="1252" t="s">
        <v>30</v>
      </c>
      <c r="F47" s="1253"/>
      <c r="G47" s="1253"/>
      <c r="H47" s="1254"/>
      <c r="I47" s="86" t="s">
        <v>505</v>
      </c>
      <c r="J47" s="87" t="s">
        <v>505</v>
      </c>
      <c r="K47" s="87" t="s">
        <v>505</v>
      </c>
      <c r="L47" s="87" t="s">
        <v>505</v>
      </c>
      <c r="M47" s="88" t="s">
        <v>505</v>
      </c>
    </row>
    <row r="48" spans="2:13" ht="27.75" customHeight="1" x14ac:dyDescent="0.15">
      <c r="B48" s="1244"/>
      <c r="C48" s="1245"/>
      <c r="D48" s="85"/>
      <c r="E48" s="1250" t="s">
        <v>31</v>
      </c>
      <c r="F48" s="1250"/>
      <c r="G48" s="1250"/>
      <c r="H48" s="1251"/>
      <c r="I48" s="86" t="s">
        <v>505</v>
      </c>
      <c r="J48" s="87" t="s">
        <v>505</v>
      </c>
      <c r="K48" s="87" t="s">
        <v>505</v>
      </c>
      <c r="L48" s="87" t="s">
        <v>505</v>
      </c>
      <c r="M48" s="88" t="s">
        <v>505</v>
      </c>
    </row>
    <row r="49" spans="2:13" ht="27.75" customHeight="1" x14ac:dyDescent="0.15">
      <c r="B49" s="1246"/>
      <c r="C49" s="1247"/>
      <c r="D49" s="85"/>
      <c r="E49" s="1250" t="s">
        <v>32</v>
      </c>
      <c r="F49" s="1250"/>
      <c r="G49" s="1250"/>
      <c r="H49" s="1251"/>
      <c r="I49" s="86" t="s">
        <v>505</v>
      </c>
      <c r="J49" s="87" t="s">
        <v>505</v>
      </c>
      <c r="K49" s="87" t="s">
        <v>505</v>
      </c>
      <c r="L49" s="87" t="s">
        <v>505</v>
      </c>
      <c r="M49" s="88" t="s">
        <v>505</v>
      </c>
    </row>
    <row r="50" spans="2:13" ht="27.75" customHeight="1" x14ac:dyDescent="0.15">
      <c r="B50" s="1255" t="s">
        <v>33</v>
      </c>
      <c r="C50" s="1256"/>
      <c r="D50" s="91"/>
      <c r="E50" s="1250" t="s">
        <v>34</v>
      </c>
      <c r="F50" s="1250"/>
      <c r="G50" s="1250"/>
      <c r="H50" s="1251"/>
      <c r="I50" s="86">
        <v>12881</v>
      </c>
      <c r="J50" s="87">
        <v>11641</v>
      </c>
      <c r="K50" s="87">
        <v>10820</v>
      </c>
      <c r="L50" s="87">
        <v>10514</v>
      </c>
      <c r="M50" s="88">
        <v>11117</v>
      </c>
    </row>
    <row r="51" spans="2:13" ht="27.75" customHeight="1" x14ac:dyDescent="0.15">
      <c r="B51" s="1244"/>
      <c r="C51" s="1245"/>
      <c r="D51" s="85"/>
      <c r="E51" s="1250" t="s">
        <v>35</v>
      </c>
      <c r="F51" s="1250"/>
      <c r="G51" s="1250"/>
      <c r="H51" s="1251"/>
      <c r="I51" s="86">
        <v>27207</v>
      </c>
      <c r="J51" s="87">
        <v>25291</v>
      </c>
      <c r="K51" s="87">
        <v>25024</v>
      </c>
      <c r="L51" s="87">
        <v>21815</v>
      </c>
      <c r="M51" s="88">
        <v>20935</v>
      </c>
    </row>
    <row r="52" spans="2:13" ht="27.75" customHeight="1" x14ac:dyDescent="0.15">
      <c r="B52" s="1246"/>
      <c r="C52" s="1247"/>
      <c r="D52" s="85"/>
      <c r="E52" s="1250" t="s">
        <v>36</v>
      </c>
      <c r="F52" s="1250"/>
      <c r="G52" s="1250"/>
      <c r="H52" s="1251"/>
      <c r="I52" s="86">
        <v>59568</v>
      </c>
      <c r="J52" s="87">
        <v>58751</v>
      </c>
      <c r="K52" s="87">
        <v>58403</v>
      </c>
      <c r="L52" s="87">
        <v>60313</v>
      </c>
      <c r="M52" s="88">
        <v>57916</v>
      </c>
    </row>
    <row r="53" spans="2:13" ht="27.75" customHeight="1" thickBot="1" x14ac:dyDescent="0.2">
      <c r="B53" s="1257" t="s">
        <v>37</v>
      </c>
      <c r="C53" s="1258"/>
      <c r="D53" s="92"/>
      <c r="E53" s="1259" t="s">
        <v>38</v>
      </c>
      <c r="F53" s="1259"/>
      <c r="G53" s="1259"/>
      <c r="H53" s="1260"/>
      <c r="I53" s="93">
        <v>18521</v>
      </c>
      <c r="J53" s="94">
        <v>18165</v>
      </c>
      <c r="K53" s="94">
        <v>16385</v>
      </c>
      <c r="L53" s="94">
        <v>11855</v>
      </c>
      <c r="M53" s="95">
        <v>11722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X4awBKdCHwxeySDBTkcxYHXkTecFAsqOzojvBRVLG+Cxa66IXO1qYRckHWBH2qv4/iEHmjNt2oFzf6DPsz7xg==" saltValue="sVE3eJsFNhxsN0QLyEnM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abSelected="1" topLeftCell="A43" zoomScale="75" zoomScaleNormal="75"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41</v>
      </c>
      <c r="D55" s="1269"/>
      <c r="E55" s="1270"/>
      <c r="F55" s="107">
        <v>5180</v>
      </c>
      <c r="G55" s="107">
        <v>5177</v>
      </c>
      <c r="H55" s="108">
        <v>5333</v>
      </c>
    </row>
    <row r="56" spans="2:8" ht="52.5" customHeight="1" x14ac:dyDescent="0.15">
      <c r="B56" s="109"/>
      <c r="C56" s="1271" t="s">
        <v>42</v>
      </c>
      <c r="D56" s="1271"/>
      <c r="E56" s="1272"/>
      <c r="F56" s="110">
        <v>682</v>
      </c>
      <c r="G56" s="110">
        <v>246</v>
      </c>
      <c r="H56" s="111">
        <v>246</v>
      </c>
    </row>
    <row r="57" spans="2:8" ht="53.25" customHeight="1" x14ac:dyDescent="0.15">
      <c r="B57" s="109"/>
      <c r="C57" s="1273" t="s">
        <v>43</v>
      </c>
      <c r="D57" s="1273"/>
      <c r="E57" s="1274"/>
      <c r="F57" s="112">
        <v>4202</v>
      </c>
      <c r="G57" s="112">
        <v>3895</v>
      </c>
      <c r="H57" s="113">
        <v>3924</v>
      </c>
    </row>
    <row r="58" spans="2:8" ht="45.75" customHeight="1" x14ac:dyDescent="0.15">
      <c r="B58" s="114"/>
      <c r="C58" s="1261" t="s">
        <v>597</v>
      </c>
      <c r="D58" s="1262"/>
      <c r="E58" s="1263"/>
      <c r="F58" s="115">
        <v>929</v>
      </c>
      <c r="G58" s="115">
        <v>1087</v>
      </c>
      <c r="H58" s="116">
        <v>1151</v>
      </c>
    </row>
    <row r="59" spans="2:8" ht="45.75" customHeight="1" x14ac:dyDescent="0.15">
      <c r="B59" s="114"/>
      <c r="C59" s="1261" t="s">
        <v>598</v>
      </c>
      <c r="D59" s="1262"/>
      <c r="E59" s="1263"/>
      <c r="F59" s="115">
        <v>965</v>
      </c>
      <c r="G59" s="115">
        <v>778</v>
      </c>
      <c r="H59" s="116">
        <v>582</v>
      </c>
    </row>
    <row r="60" spans="2:8" ht="45.75" customHeight="1" x14ac:dyDescent="0.15">
      <c r="B60" s="114"/>
      <c r="C60" s="1261" t="s">
        <v>596</v>
      </c>
      <c r="D60" s="1262"/>
      <c r="E60" s="1263"/>
      <c r="F60" s="115">
        <v>478</v>
      </c>
      <c r="G60" s="115">
        <v>449</v>
      </c>
      <c r="H60" s="116">
        <v>564</v>
      </c>
    </row>
    <row r="61" spans="2:8" ht="45.75" customHeight="1" x14ac:dyDescent="0.15">
      <c r="B61" s="114"/>
      <c r="C61" s="1261" t="s">
        <v>599</v>
      </c>
      <c r="D61" s="1262"/>
      <c r="E61" s="1263"/>
      <c r="F61" s="115">
        <v>630</v>
      </c>
      <c r="G61" s="115">
        <v>507</v>
      </c>
      <c r="H61" s="116">
        <v>392</v>
      </c>
    </row>
    <row r="62" spans="2:8" ht="45.75" customHeight="1" thickBot="1" x14ac:dyDescent="0.2">
      <c r="B62" s="117"/>
      <c r="C62" s="1264" t="s">
        <v>600</v>
      </c>
      <c r="D62" s="1265"/>
      <c r="E62" s="1266"/>
      <c r="F62" s="118">
        <v>332</v>
      </c>
      <c r="G62" s="118">
        <v>332</v>
      </c>
      <c r="H62" s="119">
        <v>331</v>
      </c>
    </row>
    <row r="63" spans="2:8" ht="52.5" customHeight="1" thickBot="1" x14ac:dyDescent="0.2">
      <c r="B63" s="120"/>
      <c r="C63" s="1267" t="s">
        <v>44</v>
      </c>
      <c r="D63" s="1267"/>
      <c r="E63" s="1268"/>
      <c r="F63" s="121">
        <v>10063</v>
      </c>
      <c r="G63" s="121">
        <v>9318</v>
      </c>
      <c r="H63" s="122">
        <v>9503</v>
      </c>
    </row>
    <row r="64" spans="2:8" ht="15" customHeight="1" x14ac:dyDescent="0.15"/>
    <row r="65" ht="0" hidden="1" customHeight="1" x14ac:dyDescent="0.15"/>
    <row r="66" ht="0" hidden="1" customHeight="1" x14ac:dyDescent="0.15"/>
  </sheetData>
  <sheetProtection algorithmName="SHA-512" hashValue="jefqI1EZx1OzDoT1zLcHE+SDdsvyctBh3yr6yLDMD4zMwtPDpaarI3VGiTJGccUFtKDOfS6SJ/9GiAP2A7X8hQ==" saltValue="gGLiLY3ZKvFCjouqVaFv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16" zoomScale="70" zoomScaleNormal="7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547</v>
      </c>
      <c r="BQ50" s="1280"/>
      <c r="BR50" s="1280"/>
      <c r="BS50" s="1280"/>
      <c r="BT50" s="1280"/>
      <c r="BU50" s="1280"/>
      <c r="BV50" s="1280"/>
      <c r="BW50" s="1280"/>
      <c r="BX50" s="1280" t="s">
        <v>548</v>
      </c>
      <c r="BY50" s="1280"/>
      <c r="BZ50" s="1280"/>
      <c r="CA50" s="1280"/>
      <c r="CB50" s="1280"/>
      <c r="CC50" s="1280"/>
      <c r="CD50" s="1280"/>
      <c r="CE50" s="1280"/>
      <c r="CF50" s="1280" t="s">
        <v>549</v>
      </c>
      <c r="CG50" s="1280"/>
      <c r="CH50" s="1280"/>
      <c r="CI50" s="1280"/>
      <c r="CJ50" s="1280"/>
      <c r="CK50" s="1280"/>
      <c r="CL50" s="1280"/>
      <c r="CM50" s="1280"/>
      <c r="CN50" s="1280" t="s">
        <v>550</v>
      </c>
      <c r="CO50" s="1280"/>
      <c r="CP50" s="1280"/>
      <c r="CQ50" s="1280"/>
      <c r="CR50" s="1280"/>
      <c r="CS50" s="1280"/>
      <c r="CT50" s="1280"/>
      <c r="CU50" s="1280"/>
      <c r="CV50" s="1280" t="s">
        <v>551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588</v>
      </c>
      <c r="AO51" s="1278"/>
      <c r="AP51" s="1278"/>
      <c r="AQ51" s="1278"/>
      <c r="AR51" s="1278"/>
      <c r="AS51" s="1278"/>
      <c r="AT51" s="1278"/>
      <c r="AU51" s="1278"/>
      <c r="AV51" s="1278"/>
      <c r="AW51" s="1278"/>
      <c r="AX51" s="1278"/>
      <c r="AY51" s="1278"/>
      <c r="AZ51" s="1278"/>
      <c r="BA51" s="1278"/>
      <c r="BB51" s="1278" t="s">
        <v>589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30.8</v>
      </c>
      <c r="CO51" s="1275"/>
      <c r="CP51" s="1275"/>
      <c r="CQ51" s="1275"/>
      <c r="CR51" s="1275"/>
      <c r="CS51" s="1275"/>
      <c r="CT51" s="1275"/>
      <c r="CU51" s="1275"/>
      <c r="CV51" s="1275">
        <v>30.2</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72</v>
      </c>
      <c r="CO53" s="1275"/>
      <c r="CP53" s="1275"/>
      <c r="CQ53" s="1275"/>
      <c r="CR53" s="1275"/>
      <c r="CS53" s="1275"/>
      <c r="CT53" s="1275"/>
      <c r="CU53" s="1275"/>
      <c r="CV53" s="1275">
        <v>72.7</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591</v>
      </c>
      <c r="AO55" s="1280"/>
      <c r="AP55" s="1280"/>
      <c r="AQ55" s="1280"/>
      <c r="AR55" s="1280"/>
      <c r="AS55" s="1280"/>
      <c r="AT55" s="1280"/>
      <c r="AU55" s="1280"/>
      <c r="AV55" s="1280"/>
      <c r="AW55" s="1280"/>
      <c r="AX55" s="1280"/>
      <c r="AY55" s="1280"/>
      <c r="AZ55" s="1280"/>
      <c r="BA55" s="1280"/>
      <c r="BB55" s="1278" t="s">
        <v>589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31</v>
      </c>
      <c r="CO55" s="1275"/>
      <c r="CP55" s="1275"/>
      <c r="CQ55" s="1275"/>
      <c r="CR55" s="1275"/>
      <c r="CS55" s="1275"/>
      <c r="CT55" s="1275"/>
      <c r="CU55" s="1275"/>
      <c r="CV55" s="1275">
        <v>30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57.4</v>
      </c>
      <c r="CO57" s="1275"/>
      <c r="CP57" s="1275"/>
      <c r="CQ57" s="1275"/>
      <c r="CR57" s="1275"/>
      <c r="CS57" s="1275"/>
      <c r="CT57" s="1275"/>
      <c r="CU57" s="1275"/>
      <c r="CV57" s="1275">
        <v>59.4</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547</v>
      </c>
      <c r="BQ72" s="1280"/>
      <c r="BR72" s="1280"/>
      <c r="BS72" s="1280"/>
      <c r="BT72" s="1280"/>
      <c r="BU72" s="1280"/>
      <c r="BV72" s="1280"/>
      <c r="BW72" s="1280"/>
      <c r="BX72" s="1280" t="s">
        <v>548</v>
      </c>
      <c r="BY72" s="1280"/>
      <c r="BZ72" s="1280"/>
      <c r="CA72" s="1280"/>
      <c r="CB72" s="1280"/>
      <c r="CC72" s="1280"/>
      <c r="CD72" s="1280"/>
      <c r="CE72" s="1280"/>
      <c r="CF72" s="1280" t="s">
        <v>549</v>
      </c>
      <c r="CG72" s="1280"/>
      <c r="CH72" s="1280"/>
      <c r="CI72" s="1280"/>
      <c r="CJ72" s="1280"/>
      <c r="CK72" s="1280"/>
      <c r="CL72" s="1280"/>
      <c r="CM72" s="1280"/>
      <c r="CN72" s="1280" t="s">
        <v>550</v>
      </c>
      <c r="CO72" s="1280"/>
      <c r="CP72" s="1280"/>
      <c r="CQ72" s="1280"/>
      <c r="CR72" s="1280"/>
      <c r="CS72" s="1280"/>
      <c r="CT72" s="1280"/>
      <c r="CU72" s="1280"/>
      <c r="CV72" s="1280" t="s">
        <v>551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588</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75">
        <v>49.5</v>
      </c>
      <c r="BQ73" s="1275"/>
      <c r="BR73" s="1275"/>
      <c r="BS73" s="1275"/>
      <c r="BT73" s="1275"/>
      <c r="BU73" s="1275"/>
      <c r="BV73" s="1275"/>
      <c r="BW73" s="1275"/>
      <c r="BX73" s="1275">
        <v>48.8</v>
      </c>
      <c r="BY73" s="1275"/>
      <c r="BZ73" s="1275"/>
      <c r="CA73" s="1275"/>
      <c r="CB73" s="1275"/>
      <c r="CC73" s="1275"/>
      <c r="CD73" s="1275"/>
      <c r="CE73" s="1275"/>
      <c r="CF73" s="1275">
        <v>43</v>
      </c>
      <c r="CG73" s="1275"/>
      <c r="CH73" s="1275"/>
      <c r="CI73" s="1275"/>
      <c r="CJ73" s="1275"/>
      <c r="CK73" s="1275"/>
      <c r="CL73" s="1275"/>
      <c r="CM73" s="1275"/>
      <c r="CN73" s="1275">
        <v>30.8</v>
      </c>
      <c r="CO73" s="1275"/>
      <c r="CP73" s="1275"/>
      <c r="CQ73" s="1275"/>
      <c r="CR73" s="1275"/>
      <c r="CS73" s="1275"/>
      <c r="CT73" s="1275"/>
      <c r="CU73" s="1275"/>
      <c r="CV73" s="1275">
        <v>30.2</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594</v>
      </c>
      <c r="BC75" s="1278"/>
      <c r="BD75" s="1278"/>
      <c r="BE75" s="1278"/>
      <c r="BF75" s="1278"/>
      <c r="BG75" s="1278"/>
      <c r="BH75" s="1278"/>
      <c r="BI75" s="1278"/>
      <c r="BJ75" s="1278"/>
      <c r="BK75" s="1278"/>
      <c r="BL75" s="1278"/>
      <c r="BM75" s="1278"/>
      <c r="BN75" s="1278"/>
      <c r="BO75" s="1278"/>
      <c r="BP75" s="1275">
        <v>7.8</v>
      </c>
      <c r="BQ75" s="1275"/>
      <c r="BR75" s="1275"/>
      <c r="BS75" s="1275"/>
      <c r="BT75" s="1275"/>
      <c r="BU75" s="1275"/>
      <c r="BV75" s="1275"/>
      <c r="BW75" s="1275"/>
      <c r="BX75" s="1275">
        <v>6.5</v>
      </c>
      <c r="BY75" s="1275"/>
      <c r="BZ75" s="1275"/>
      <c r="CA75" s="1275"/>
      <c r="CB75" s="1275"/>
      <c r="CC75" s="1275"/>
      <c r="CD75" s="1275"/>
      <c r="CE75" s="1275"/>
      <c r="CF75" s="1275">
        <v>5.3</v>
      </c>
      <c r="CG75" s="1275"/>
      <c r="CH75" s="1275"/>
      <c r="CI75" s="1275"/>
      <c r="CJ75" s="1275"/>
      <c r="CK75" s="1275"/>
      <c r="CL75" s="1275"/>
      <c r="CM75" s="1275"/>
      <c r="CN75" s="1275">
        <v>4.4000000000000004</v>
      </c>
      <c r="CO75" s="1275"/>
      <c r="CP75" s="1275"/>
      <c r="CQ75" s="1275"/>
      <c r="CR75" s="1275"/>
      <c r="CS75" s="1275"/>
      <c r="CT75" s="1275"/>
      <c r="CU75" s="1275"/>
      <c r="CV75" s="1275">
        <v>4.0999999999999996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591</v>
      </c>
      <c r="AO77" s="1280"/>
      <c r="AP77" s="1280"/>
      <c r="AQ77" s="1280"/>
      <c r="AR77" s="1280"/>
      <c r="AS77" s="1280"/>
      <c r="AT77" s="1280"/>
      <c r="AU77" s="1280"/>
      <c r="AV77" s="1280"/>
      <c r="AW77" s="1280"/>
      <c r="AX77" s="1280"/>
      <c r="AY77" s="1280"/>
      <c r="AZ77" s="1280"/>
      <c r="BA77" s="1280"/>
      <c r="BB77" s="1278" t="s">
        <v>589</v>
      </c>
      <c r="BC77" s="1278"/>
      <c r="BD77" s="1278"/>
      <c r="BE77" s="1278"/>
      <c r="BF77" s="1278"/>
      <c r="BG77" s="1278"/>
      <c r="BH77" s="1278"/>
      <c r="BI77" s="1278"/>
      <c r="BJ77" s="1278"/>
      <c r="BK77" s="1278"/>
      <c r="BL77" s="1278"/>
      <c r="BM77" s="1278"/>
      <c r="BN77" s="1278"/>
      <c r="BO77" s="1278"/>
      <c r="BP77" s="1275">
        <v>49.8</v>
      </c>
      <c r="BQ77" s="1275"/>
      <c r="BR77" s="1275"/>
      <c r="BS77" s="1275"/>
      <c r="BT77" s="1275"/>
      <c r="BU77" s="1275"/>
      <c r="BV77" s="1275"/>
      <c r="BW77" s="1275"/>
      <c r="BX77" s="1275">
        <v>45.1</v>
      </c>
      <c r="BY77" s="1275"/>
      <c r="BZ77" s="1275"/>
      <c r="CA77" s="1275"/>
      <c r="CB77" s="1275"/>
      <c r="CC77" s="1275"/>
      <c r="CD77" s="1275"/>
      <c r="CE77" s="1275"/>
      <c r="CF77" s="1275">
        <v>37.4</v>
      </c>
      <c r="CG77" s="1275"/>
      <c r="CH77" s="1275"/>
      <c r="CI77" s="1275"/>
      <c r="CJ77" s="1275"/>
      <c r="CK77" s="1275"/>
      <c r="CL77" s="1275"/>
      <c r="CM77" s="1275"/>
      <c r="CN77" s="1275">
        <v>31</v>
      </c>
      <c r="CO77" s="1275"/>
      <c r="CP77" s="1275"/>
      <c r="CQ77" s="1275"/>
      <c r="CR77" s="1275"/>
      <c r="CS77" s="1275"/>
      <c r="CT77" s="1275"/>
      <c r="CU77" s="1275"/>
      <c r="CV77" s="1275">
        <v>30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594</v>
      </c>
      <c r="BC79" s="1278"/>
      <c r="BD79" s="1278"/>
      <c r="BE79" s="1278"/>
      <c r="BF79" s="1278"/>
      <c r="BG79" s="1278"/>
      <c r="BH79" s="1278"/>
      <c r="BI79" s="1278"/>
      <c r="BJ79" s="1278"/>
      <c r="BK79" s="1278"/>
      <c r="BL79" s="1278"/>
      <c r="BM79" s="1278"/>
      <c r="BN79" s="1278"/>
      <c r="BO79" s="1278"/>
      <c r="BP79" s="1275">
        <v>7.7</v>
      </c>
      <c r="BQ79" s="1275"/>
      <c r="BR79" s="1275"/>
      <c r="BS79" s="1275"/>
      <c r="BT79" s="1275"/>
      <c r="BU79" s="1275"/>
      <c r="BV79" s="1275"/>
      <c r="BW79" s="1275"/>
      <c r="BX79" s="1275">
        <v>7.1</v>
      </c>
      <c r="BY79" s="1275"/>
      <c r="BZ79" s="1275"/>
      <c r="CA79" s="1275"/>
      <c r="CB79" s="1275"/>
      <c r="CC79" s="1275"/>
      <c r="CD79" s="1275"/>
      <c r="CE79" s="1275"/>
      <c r="CF79" s="1275">
        <v>6.3</v>
      </c>
      <c r="CG79" s="1275"/>
      <c r="CH79" s="1275"/>
      <c r="CI79" s="1275"/>
      <c r="CJ79" s="1275"/>
      <c r="CK79" s="1275"/>
      <c r="CL79" s="1275"/>
      <c r="CM79" s="1275"/>
      <c r="CN79" s="1275">
        <v>5.2</v>
      </c>
      <c r="CO79" s="1275"/>
      <c r="CP79" s="1275"/>
      <c r="CQ79" s="1275"/>
      <c r="CR79" s="1275"/>
      <c r="CS79" s="1275"/>
      <c r="CT79" s="1275"/>
      <c r="CU79" s="1275"/>
      <c r="CV79" s="1275">
        <v>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UoIZ2KPpG9x80xnwOWA7SJ5xLLlTlphKdDbCi8PThwdRwuf73SDbLF6l1/t3bSj43SbP/gqyftNl0bJUS7SOg==" saltValue="lUtf7NIeP1zEBdrPDUe+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T1" zoomScale="60" zoomScaleNormal="6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6/rsvyumhwzKj6EvQs0YU5mY3F/Q0lo8nI6L9JuXs7FTCKSusdV8kZBNdZhNk+ZDjyb+RwX45h6sifzRa3T2Q==" saltValue="V92W084xJofP8lxB1qY3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10" zoomScale="70" zoomScaleNormal="7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llKQ5KlQWta36KW160f5ui7LJCHaP3Zc7OTtZsOSjcrp8U40I/yQ+LvDmv/8yru5HxiZS7v2EceiCjFy4k5kQ==" saltValue="mU9CgWYrJh2QP7J7gOk9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544</v>
      </c>
      <c r="G2" s="136"/>
      <c r="H2" s="137"/>
    </row>
    <row r="3" spans="1:8" x14ac:dyDescent="0.15">
      <c r="A3" s="133" t="s">
        <v>537</v>
      </c>
      <c r="B3" s="138"/>
      <c r="C3" s="139"/>
      <c r="D3" s="140">
        <v>24131</v>
      </c>
      <c r="E3" s="141"/>
      <c r="F3" s="142">
        <v>41235</v>
      </c>
      <c r="G3" s="143"/>
      <c r="H3" s="144"/>
    </row>
    <row r="4" spans="1:8" x14ac:dyDescent="0.15">
      <c r="A4" s="145"/>
      <c r="B4" s="146"/>
      <c r="C4" s="147"/>
      <c r="D4" s="148">
        <v>12703</v>
      </c>
      <c r="E4" s="149"/>
      <c r="F4" s="150">
        <v>22086</v>
      </c>
      <c r="G4" s="151"/>
      <c r="H4" s="152"/>
    </row>
    <row r="5" spans="1:8" x14ac:dyDescent="0.15">
      <c r="A5" s="133" t="s">
        <v>539</v>
      </c>
      <c r="B5" s="138"/>
      <c r="C5" s="139"/>
      <c r="D5" s="140">
        <v>26825</v>
      </c>
      <c r="E5" s="141"/>
      <c r="F5" s="142">
        <v>41862</v>
      </c>
      <c r="G5" s="143"/>
      <c r="H5" s="144"/>
    </row>
    <row r="6" spans="1:8" x14ac:dyDescent="0.15">
      <c r="A6" s="145"/>
      <c r="B6" s="146"/>
      <c r="C6" s="147"/>
      <c r="D6" s="148">
        <v>15290</v>
      </c>
      <c r="E6" s="149"/>
      <c r="F6" s="150">
        <v>23710</v>
      </c>
      <c r="G6" s="151"/>
      <c r="H6" s="152"/>
    </row>
    <row r="7" spans="1:8" x14ac:dyDescent="0.15">
      <c r="A7" s="133" t="s">
        <v>540</v>
      </c>
      <c r="B7" s="138"/>
      <c r="C7" s="139"/>
      <c r="D7" s="140">
        <v>25872</v>
      </c>
      <c r="E7" s="141"/>
      <c r="F7" s="142">
        <v>43554</v>
      </c>
      <c r="G7" s="143"/>
      <c r="H7" s="144"/>
    </row>
    <row r="8" spans="1:8" x14ac:dyDescent="0.15">
      <c r="A8" s="145"/>
      <c r="B8" s="146"/>
      <c r="C8" s="147"/>
      <c r="D8" s="148">
        <v>11295</v>
      </c>
      <c r="E8" s="149"/>
      <c r="F8" s="150">
        <v>24811</v>
      </c>
      <c r="G8" s="151"/>
      <c r="H8" s="152"/>
    </row>
    <row r="9" spans="1:8" x14ac:dyDescent="0.15">
      <c r="A9" s="133" t="s">
        <v>541</v>
      </c>
      <c r="B9" s="138"/>
      <c r="C9" s="139"/>
      <c r="D9" s="140">
        <v>24773</v>
      </c>
      <c r="E9" s="141"/>
      <c r="F9" s="142">
        <v>42581</v>
      </c>
      <c r="G9" s="143"/>
      <c r="H9" s="144"/>
    </row>
    <row r="10" spans="1:8" x14ac:dyDescent="0.15">
      <c r="A10" s="145"/>
      <c r="B10" s="146"/>
      <c r="C10" s="147"/>
      <c r="D10" s="148">
        <v>15058</v>
      </c>
      <c r="E10" s="149"/>
      <c r="F10" s="150">
        <v>24354</v>
      </c>
      <c r="G10" s="151"/>
      <c r="H10" s="152"/>
    </row>
    <row r="11" spans="1:8" x14ac:dyDescent="0.15">
      <c r="A11" s="133" t="s">
        <v>542</v>
      </c>
      <c r="B11" s="138"/>
      <c r="C11" s="139"/>
      <c r="D11" s="140">
        <v>30071</v>
      </c>
      <c r="E11" s="141"/>
      <c r="F11" s="142">
        <v>45426</v>
      </c>
      <c r="G11" s="143"/>
      <c r="H11" s="144"/>
    </row>
    <row r="12" spans="1:8" x14ac:dyDescent="0.15">
      <c r="A12" s="145"/>
      <c r="B12" s="146"/>
      <c r="C12" s="153"/>
      <c r="D12" s="148">
        <v>16002</v>
      </c>
      <c r="E12" s="149"/>
      <c r="F12" s="150">
        <v>24508</v>
      </c>
      <c r="G12" s="151"/>
      <c r="H12" s="152"/>
    </row>
    <row r="13" spans="1:8" x14ac:dyDescent="0.15">
      <c r="A13" s="133"/>
      <c r="B13" s="138"/>
      <c r="C13" s="154"/>
      <c r="D13" s="155">
        <v>26334</v>
      </c>
      <c r="E13" s="156"/>
      <c r="F13" s="157">
        <v>42932</v>
      </c>
      <c r="G13" s="158"/>
      <c r="H13" s="144"/>
    </row>
    <row r="14" spans="1:8" x14ac:dyDescent="0.15">
      <c r="A14" s="145"/>
      <c r="B14" s="146"/>
      <c r="C14" s="147"/>
      <c r="D14" s="148">
        <v>14070</v>
      </c>
      <c r="E14" s="149"/>
      <c r="F14" s="150">
        <v>23894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1.93</v>
      </c>
      <c r="C19" s="159">
        <f>ROUND(VALUE(SUBSTITUTE(実質収支比率等に係る経年分析!G$48,"▲","-")),2)</f>
        <v>1.21</v>
      </c>
      <c r="D19" s="159">
        <f>ROUND(VALUE(SUBSTITUTE(実質収支比率等に係る経年分析!H$48,"▲","-")),2)</f>
        <v>1.87</v>
      </c>
      <c r="E19" s="159">
        <f>ROUND(VALUE(SUBSTITUTE(実質収支比率等に係る経年分析!I$48,"▲","-")),2)</f>
        <v>0.85</v>
      </c>
      <c r="F19" s="159">
        <f>ROUND(VALUE(SUBSTITUTE(実質収支比率等に係る経年分析!J$48,"▲","-")),2)</f>
        <v>1.29</v>
      </c>
    </row>
    <row r="20" spans="1:11" x14ac:dyDescent="0.15">
      <c r="A20" s="159" t="s">
        <v>48</v>
      </c>
      <c r="B20" s="159">
        <f>ROUND(VALUE(SUBSTITUTE(実質収支比率等に係る経年分析!F$47,"▲","-")),2)</f>
        <v>12.86</v>
      </c>
      <c r="C20" s="159">
        <f>ROUND(VALUE(SUBSTITUTE(実質収支比率等に係る経年分析!G$47,"▲","-")),2)</f>
        <v>12.7</v>
      </c>
      <c r="D20" s="159">
        <f>ROUND(VALUE(SUBSTITUTE(実質収支比率等に係る経年分析!H$47,"▲","-")),2)</f>
        <v>12.03</v>
      </c>
      <c r="E20" s="159">
        <f>ROUND(VALUE(SUBSTITUTE(実質収支比率等に係る経年分析!I$47,"▲","-")),2)</f>
        <v>11.93</v>
      </c>
      <c r="F20" s="159">
        <f>ROUND(VALUE(SUBSTITUTE(実質収支比率等に係る経年分析!J$47,"▲","-")),2)</f>
        <v>12.2</v>
      </c>
    </row>
    <row r="21" spans="1:11" x14ac:dyDescent="0.15">
      <c r="A21" s="159" t="s">
        <v>49</v>
      </c>
      <c r="B21" s="159">
        <f>IF(ISNUMBER(VALUE(SUBSTITUTE(実質収支比率等に係る経年分析!F$49,"▲","-"))),ROUND(VALUE(SUBSTITUTE(実質収支比率等に係る経年分析!F$49,"▲","-")),2),NA())</f>
        <v>1.0900000000000001</v>
      </c>
      <c r="C21" s="159">
        <f>IF(ISNUMBER(VALUE(SUBSTITUTE(実質収支比率等に係る経年分析!G$49,"▲","-"))),ROUND(VALUE(SUBSTITUTE(実質収支比率等に係る経年分析!G$49,"▲","-")),2),NA())</f>
        <v>0.57999999999999996</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0</v>
      </c>
      <c r="F21" s="159">
        <f>IF(ISNUMBER(VALUE(SUBSTITUTE(実質収支比率等に係る経年分析!J$49,"▲","-"))),ROUND(VALUE(SUBSTITUTE(実質収支比率等に係る経年分析!J$49,"▲","-")),2),NA())</f>
        <v>0.8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農業共済事業費</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後期高齢者医療事業費</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v>
      </c>
    </row>
    <row r="31" spans="1:11" x14ac:dyDescent="0.15">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1.35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0.65</v>
      </c>
    </row>
    <row r="32" spans="1:11" x14ac:dyDescent="0.15">
      <c r="A32" s="160" t="str">
        <f>IF(連結実質赤字比率に係る赤字・黒字の構成分析!C$38="",NA(),連結実質赤字比率に係る赤字・黒字の構成分析!C$38)</f>
        <v>介護保険事業費</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1.28</v>
      </c>
    </row>
    <row r="34" spans="1:16" x14ac:dyDescent="0.15">
      <c r="A34" s="160" t="str">
        <f>IF(連結実質赤字比率に係る赤字・黒字の構成分析!C$36="",NA(),連結実質赤字比率に係る赤字・黒字の構成分析!C$36)</f>
        <v>国民健康保険事業費</v>
      </c>
      <c r="B34" s="160">
        <f>IF(ROUND(VALUE(SUBSTITUTE(連結実質赤字比率に係る赤字・黒字の構成分析!F$36,"▲", "-")), 2) &lt; 0, ABS(ROUND(VALUE(SUBSTITUTE(連結実質赤字比率に係る赤字・黒字の構成分析!F$36,"▲", "-")), 2)), NA())</f>
        <v>3.88</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3.39</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2.52</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6.99</v>
      </c>
    </row>
    <row r="36" spans="1:16" x14ac:dyDescent="0.15">
      <c r="A36" s="160" t="str">
        <f>IF(連結実質赤字比率に係る赤字・黒字の構成分析!C$34="",NA(),連結実質赤字比率に係る赤字・黒字の構成分析!C$34)</f>
        <v>病院事業会計</v>
      </c>
      <c r="B36" s="160">
        <f>IF(ROUND(VALUE(SUBSTITUTE(連結実質赤字比率に係る赤字・黒字の構成分析!F$34,"▲", "-")), 2) &lt; 0, ABS(ROUND(VALUE(SUBSTITUTE(連結実質赤字比率に係る赤字・黒字の構成分析!F$34,"▲", "-")), 2)), NA())</f>
        <v>2.46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0.76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0.63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1.67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2.98</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7802</v>
      </c>
      <c r="E42" s="161"/>
      <c r="F42" s="161"/>
      <c r="G42" s="161">
        <f>'実質公債費比率（分子）の構造'!L$52</f>
        <v>7859</v>
      </c>
      <c r="H42" s="161"/>
      <c r="I42" s="161"/>
      <c r="J42" s="161">
        <f>'実質公債費比率（分子）の構造'!M$52</f>
        <v>7499</v>
      </c>
      <c r="K42" s="161"/>
      <c r="L42" s="161"/>
      <c r="M42" s="161">
        <f>'実質公債費比率（分子）の構造'!N$52</f>
        <v>7304</v>
      </c>
      <c r="N42" s="161"/>
      <c r="O42" s="161"/>
      <c r="P42" s="161">
        <f>'実質公債費比率（分子）の構造'!O$52</f>
        <v>7149</v>
      </c>
    </row>
    <row r="43" spans="1:16" x14ac:dyDescent="0.15">
      <c r="A43" s="161" t="s">
        <v>17</v>
      </c>
      <c r="B43" s="161">
        <f>'実質公債費比率（分子）の構造'!K$51</f>
        <v>0</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2</v>
      </c>
      <c r="O43" s="161"/>
      <c r="P43" s="161"/>
    </row>
    <row r="44" spans="1:16" x14ac:dyDescent="0.15">
      <c r="A44" s="161" t="s">
        <v>57</v>
      </c>
      <c r="B44" s="161">
        <f>'実質公債費比率（分子）の構造'!K$50</f>
        <v>466</v>
      </c>
      <c r="C44" s="161"/>
      <c r="D44" s="161"/>
      <c r="E44" s="161">
        <f>'実質公債費比率（分子）の構造'!L$50</f>
        <v>493</v>
      </c>
      <c r="F44" s="161"/>
      <c r="G44" s="161"/>
      <c r="H44" s="161">
        <f>'実質公債費比率（分子）の構造'!M$50</f>
        <v>593</v>
      </c>
      <c r="I44" s="161"/>
      <c r="J44" s="161"/>
      <c r="K44" s="161">
        <f>'実質公債費比率（分子）の構造'!N$50</f>
        <v>436</v>
      </c>
      <c r="L44" s="161"/>
      <c r="M44" s="161"/>
      <c r="N44" s="161">
        <f>'実質公債費比率（分子）の構造'!O$50</f>
        <v>436</v>
      </c>
      <c r="O44" s="161"/>
      <c r="P44" s="161"/>
    </row>
    <row r="45" spans="1:16" x14ac:dyDescent="0.15">
      <c r="A45" s="161" t="s">
        <v>58</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13</v>
      </c>
      <c r="O45" s="161"/>
      <c r="P45" s="161"/>
    </row>
    <row r="46" spans="1:16" x14ac:dyDescent="0.15">
      <c r="A46" s="161" t="s">
        <v>59</v>
      </c>
      <c r="B46" s="161">
        <f>'実質公債費比率（分子）の構造'!K$48</f>
        <v>1881</v>
      </c>
      <c r="C46" s="161"/>
      <c r="D46" s="161"/>
      <c r="E46" s="161">
        <f>'実質公債費比率（分子）の構造'!L$48</f>
        <v>1662</v>
      </c>
      <c r="F46" s="161"/>
      <c r="G46" s="161"/>
      <c r="H46" s="161">
        <f>'実質公債費比率（分子）の構造'!M$48</f>
        <v>1862</v>
      </c>
      <c r="I46" s="161"/>
      <c r="J46" s="161"/>
      <c r="K46" s="161">
        <f>'実質公債費比率（分子）の構造'!N$48</f>
        <v>1728</v>
      </c>
      <c r="L46" s="161"/>
      <c r="M46" s="161"/>
      <c r="N46" s="161">
        <f>'実質公債費比率（分子）の構造'!O$48</f>
        <v>1591</v>
      </c>
      <c r="O46" s="161"/>
      <c r="P46" s="161"/>
    </row>
    <row r="47" spans="1:16" x14ac:dyDescent="0.15">
      <c r="A47" s="161" t="s">
        <v>60</v>
      </c>
      <c r="B47" s="161">
        <f>'実質公債費比率（分子）の構造'!K$47</f>
        <v>30</v>
      </c>
      <c r="C47" s="161"/>
      <c r="D47" s="161"/>
      <c r="E47" s="161">
        <f>'実質公債費比率（分子）の構造'!L$47</f>
        <v>13</v>
      </c>
      <c r="F47" s="161"/>
      <c r="G47" s="161"/>
      <c r="H47" s="161">
        <f>'実質公債費比率（分子）の構造'!M$47</f>
        <v>7</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7954</v>
      </c>
      <c r="C49" s="161"/>
      <c r="D49" s="161"/>
      <c r="E49" s="161">
        <f>'実質公債費比率（分子）の構造'!L$45</f>
        <v>7431</v>
      </c>
      <c r="F49" s="161"/>
      <c r="G49" s="161"/>
      <c r="H49" s="161">
        <f>'実質公債費比率（分子）の構造'!M$45</f>
        <v>6820</v>
      </c>
      <c r="I49" s="161"/>
      <c r="J49" s="161"/>
      <c r="K49" s="161">
        <f>'実質公債費比率（分子）の構造'!N$45</f>
        <v>6660</v>
      </c>
      <c r="L49" s="161"/>
      <c r="M49" s="161"/>
      <c r="N49" s="161">
        <f>'実質公債費比率（分子）の構造'!O$45</f>
        <v>6590</v>
      </c>
      <c r="O49" s="161"/>
      <c r="P49" s="161"/>
    </row>
    <row r="50" spans="1:16" x14ac:dyDescent="0.15">
      <c r="A50" s="161" t="s">
        <v>63</v>
      </c>
      <c r="B50" s="161" t="e">
        <f>NA()</f>
        <v>#N/A</v>
      </c>
      <c r="C50" s="161">
        <f>IF(ISNUMBER('実質公債費比率（分子）の構造'!K$53),'実質公債費比率（分子）の構造'!K$53,NA())</f>
        <v>2532</v>
      </c>
      <c r="D50" s="161" t="e">
        <f>NA()</f>
        <v>#N/A</v>
      </c>
      <c r="E50" s="161" t="e">
        <f>NA()</f>
        <v>#N/A</v>
      </c>
      <c r="F50" s="161">
        <f>IF(ISNUMBER('実質公債費比率（分子）の構造'!L$53),'実質公債費比率（分子）の構造'!L$53,NA())</f>
        <v>1744</v>
      </c>
      <c r="G50" s="161" t="e">
        <f>NA()</f>
        <v>#N/A</v>
      </c>
      <c r="H50" s="161" t="e">
        <f>NA()</f>
        <v>#N/A</v>
      </c>
      <c r="I50" s="161">
        <f>IF(ISNUMBER('実質公債費比率（分子）の構造'!M$53),'実質公債費比率（分子）の構造'!M$53,NA())</f>
        <v>1786</v>
      </c>
      <c r="J50" s="161" t="e">
        <f>NA()</f>
        <v>#N/A</v>
      </c>
      <c r="K50" s="161" t="e">
        <f>NA()</f>
        <v>#N/A</v>
      </c>
      <c r="L50" s="161">
        <f>IF(ISNUMBER('実質公債費比率（分子）の構造'!N$53),'実質公債費比率（分子）の構造'!N$53,NA())</f>
        <v>1523</v>
      </c>
      <c r="M50" s="161" t="e">
        <f>NA()</f>
        <v>#N/A</v>
      </c>
      <c r="N50" s="161" t="e">
        <f>NA()</f>
        <v>#N/A</v>
      </c>
      <c r="O50" s="161">
        <f>IF(ISNUMBER('実質公債費比率（分子）の構造'!O$53),'実質公債費比率（分子）の構造'!O$53,NA())</f>
        <v>1483</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59568</v>
      </c>
      <c r="E56" s="160"/>
      <c r="F56" s="160"/>
      <c r="G56" s="160">
        <f>'将来負担比率（分子）の構造'!J$52</f>
        <v>58751</v>
      </c>
      <c r="H56" s="160"/>
      <c r="I56" s="160"/>
      <c r="J56" s="160">
        <f>'将来負担比率（分子）の構造'!K$52</f>
        <v>58403</v>
      </c>
      <c r="K56" s="160"/>
      <c r="L56" s="160"/>
      <c r="M56" s="160">
        <f>'将来負担比率（分子）の構造'!L$52</f>
        <v>60313</v>
      </c>
      <c r="N56" s="160"/>
      <c r="O56" s="160"/>
      <c r="P56" s="160">
        <f>'将来負担比率（分子）の構造'!M$52</f>
        <v>57916</v>
      </c>
    </row>
    <row r="57" spans="1:16" x14ac:dyDescent="0.15">
      <c r="A57" s="160" t="s">
        <v>35</v>
      </c>
      <c r="B57" s="160"/>
      <c r="C57" s="160"/>
      <c r="D57" s="160">
        <f>'将来負担比率（分子）の構造'!I$51</f>
        <v>27207</v>
      </c>
      <c r="E57" s="160"/>
      <c r="F57" s="160"/>
      <c r="G57" s="160">
        <f>'将来負担比率（分子）の構造'!J$51</f>
        <v>25291</v>
      </c>
      <c r="H57" s="160"/>
      <c r="I57" s="160"/>
      <c r="J57" s="160">
        <f>'将来負担比率（分子）の構造'!K$51</f>
        <v>25024</v>
      </c>
      <c r="K57" s="160"/>
      <c r="L57" s="160"/>
      <c r="M57" s="160">
        <f>'将来負担比率（分子）の構造'!L$51</f>
        <v>21815</v>
      </c>
      <c r="N57" s="160"/>
      <c r="O57" s="160"/>
      <c r="P57" s="160">
        <f>'将来負担比率（分子）の構造'!M$51</f>
        <v>20935</v>
      </c>
    </row>
    <row r="58" spans="1:16" x14ac:dyDescent="0.15">
      <c r="A58" s="160" t="s">
        <v>34</v>
      </c>
      <c r="B58" s="160"/>
      <c r="C58" s="160"/>
      <c r="D58" s="160">
        <f>'将来負担比率（分子）の構造'!I$50</f>
        <v>12881</v>
      </c>
      <c r="E58" s="160"/>
      <c r="F58" s="160"/>
      <c r="G58" s="160">
        <f>'将来負担比率（分子）の構造'!J$50</f>
        <v>11641</v>
      </c>
      <c r="H58" s="160"/>
      <c r="I58" s="160"/>
      <c r="J58" s="160">
        <f>'将来負担比率（分子）の構造'!K$50</f>
        <v>10820</v>
      </c>
      <c r="K58" s="160"/>
      <c r="L58" s="160"/>
      <c r="M58" s="160">
        <f>'将来負担比率（分子）の構造'!L$50</f>
        <v>10514</v>
      </c>
      <c r="N58" s="160"/>
      <c r="O58" s="160"/>
      <c r="P58" s="160">
        <f>'将来負担比率（分子）の構造'!M$50</f>
        <v>11117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1088</v>
      </c>
      <c r="C61" s="160"/>
      <c r="D61" s="160"/>
      <c r="E61" s="160">
        <f>'将来負担比率（分子）の構造'!J$46</f>
        <v>1048</v>
      </c>
      <c r="F61" s="160"/>
      <c r="G61" s="160"/>
      <c r="H61" s="160">
        <f>'将来負担比率（分子）の構造'!K$46</f>
        <v>2615</v>
      </c>
      <c r="I61" s="160"/>
      <c r="J61" s="160"/>
      <c r="K61" s="160">
        <f>'将来負担比率（分子）の構造'!L$46</f>
        <v>2207</v>
      </c>
      <c r="L61" s="160"/>
      <c r="M61" s="160"/>
      <c r="N61" s="160">
        <f>'将来負担比率（分子）の構造'!M$46</f>
        <v>2159</v>
      </c>
      <c r="O61" s="160"/>
      <c r="P61" s="160"/>
    </row>
    <row r="62" spans="1:16" x14ac:dyDescent="0.15">
      <c r="A62" s="160" t="s">
        <v>28</v>
      </c>
      <c r="B62" s="160">
        <f>'将来負担比率（分子）の構造'!I$45</f>
        <v>11747</v>
      </c>
      <c r="C62" s="160"/>
      <c r="D62" s="160"/>
      <c r="E62" s="160">
        <f>'将来負担比率（分子）の構造'!J$45</f>
        <v>10251</v>
      </c>
      <c r="F62" s="160"/>
      <c r="G62" s="160"/>
      <c r="H62" s="160">
        <f>'将来負担比率（分子）の構造'!K$45</f>
        <v>8980</v>
      </c>
      <c r="I62" s="160"/>
      <c r="J62" s="160"/>
      <c r="K62" s="160">
        <f>'将来負担比率（分子）の構造'!L$45</f>
        <v>8074</v>
      </c>
      <c r="L62" s="160"/>
      <c r="M62" s="160"/>
      <c r="N62" s="160">
        <f>'将来負担比率（分子）の構造'!M$45</f>
        <v>6885</v>
      </c>
      <c r="O62" s="160"/>
      <c r="P62" s="160"/>
    </row>
    <row r="63" spans="1:16" x14ac:dyDescent="0.15">
      <c r="A63" s="160" t="s">
        <v>27</v>
      </c>
      <c r="B63" s="160">
        <f>'将来負担比率（分子）の構造'!I$44</f>
        <v>26</v>
      </c>
      <c r="C63" s="160"/>
      <c r="D63" s="160"/>
      <c r="E63" s="160">
        <f>'将来負担比率（分子）の構造'!J$44</f>
        <v>23</v>
      </c>
      <c r="F63" s="160"/>
      <c r="G63" s="160"/>
      <c r="H63" s="160">
        <f>'将来負担比率（分子）の構造'!K$44</f>
        <v>20</v>
      </c>
      <c r="I63" s="160"/>
      <c r="J63" s="160"/>
      <c r="K63" s="160">
        <f>'将来負担比率（分子）の構造'!L$44</f>
        <v>53</v>
      </c>
      <c r="L63" s="160"/>
      <c r="M63" s="160"/>
      <c r="N63" s="160">
        <f>'将来負担比率（分子）の構造'!M$44</f>
        <v>49</v>
      </c>
      <c r="O63" s="160"/>
      <c r="P63" s="160"/>
    </row>
    <row r="64" spans="1:16" x14ac:dyDescent="0.15">
      <c r="A64" s="160" t="s">
        <v>26</v>
      </c>
      <c r="B64" s="160">
        <f>'将来負担比率（分子）の構造'!I$43</f>
        <v>18835</v>
      </c>
      <c r="C64" s="160"/>
      <c r="D64" s="160"/>
      <c r="E64" s="160">
        <f>'将来負担比率（分子）の構造'!J$43</f>
        <v>17798</v>
      </c>
      <c r="F64" s="160"/>
      <c r="G64" s="160"/>
      <c r="H64" s="160">
        <f>'将来負担比率（分子）の構造'!K$43</f>
        <v>17682</v>
      </c>
      <c r="I64" s="160"/>
      <c r="J64" s="160"/>
      <c r="K64" s="160">
        <f>'将来負担比率（分子）の構造'!L$43</f>
        <v>16336</v>
      </c>
      <c r="L64" s="160"/>
      <c r="M64" s="160"/>
      <c r="N64" s="160">
        <f>'将来負担比率（分子）の構造'!M$43</f>
        <v>16003</v>
      </c>
      <c r="O64" s="160"/>
      <c r="P64" s="160"/>
    </row>
    <row r="65" spans="1:16" x14ac:dyDescent="0.15">
      <c r="A65" s="160" t="s">
        <v>25</v>
      </c>
      <c r="B65" s="160">
        <f>'将来負担比率（分子）の構造'!I$42</f>
        <v>9237</v>
      </c>
      <c r="C65" s="160"/>
      <c r="D65" s="160"/>
      <c r="E65" s="160">
        <f>'将来負担比率（分子）の構造'!J$42</f>
        <v>8967</v>
      </c>
      <c r="F65" s="160"/>
      <c r="G65" s="160"/>
      <c r="H65" s="160">
        <f>'将来負担比率（分子）の構造'!K$42</f>
        <v>6578</v>
      </c>
      <c r="I65" s="160"/>
      <c r="J65" s="160"/>
      <c r="K65" s="160">
        <f>'将来負担比率（分子）の構造'!L$42</f>
        <v>4700</v>
      </c>
      <c r="L65" s="160"/>
      <c r="M65" s="160"/>
      <c r="N65" s="160">
        <f>'将来負担比率（分子）の構造'!M$42</f>
        <v>3578</v>
      </c>
      <c r="O65" s="160"/>
      <c r="P65" s="160"/>
    </row>
    <row r="66" spans="1:16" x14ac:dyDescent="0.15">
      <c r="A66" s="160" t="s">
        <v>24</v>
      </c>
      <c r="B66" s="160">
        <f>'将来負担比率（分子）の構造'!I$41</f>
        <v>77244</v>
      </c>
      <c r="C66" s="160"/>
      <c r="D66" s="160"/>
      <c r="E66" s="160">
        <f>'将来負担比率（分子）の構造'!J$41</f>
        <v>75761</v>
      </c>
      <c r="F66" s="160"/>
      <c r="G66" s="160"/>
      <c r="H66" s="160">
        <f>'将来負担比率（分子）の構造'!K$41</f>
        <v>74758</v>
      </c>
      <c r="I66" s="160"/>
      <c r="J66" s="160"/>
      <c r="K66" s="160">
        <f>'将来負担比率（分子）の構造'!L$41</f>
        <v>73128</v>
      </c>
      <c r="L66" s="160"/>
      <c r="M66" s="160"/>
      <c r="N66" s="160">
        <f>'将来負担比率（分子）の構造'!M$41</f>
        <v>73016</v>
      </c>
      <c r="O66" s="160"/>
      <c r="P66" s="160"/>
    </row>
    <row r="67" spans="1:16" x14ac:dyDescent="0.15">
      <c r="A67" s="160" t="s">
        <v>67</v>
      </c>
      <c r="B67" s="160" t="e">
        <f>NA()</f>
        <v>#N/A</v>
      </c>
      <c r="C67" s="160">
        <f>IF(ISNUMBER('将来負担比率（分子）の構造'!I$53), IF('将来負担比率（分子）の構造'!I$53 &lt; 0, 0, '将来負担比率（分子）の構造'!I$53), NA())</f>
        <v>18521</v>
      </c>
      <c r="D67" s="160" t="e">
        <f>NA()</f>
        <v>#N/A</v>
      </c>
      <c r="E67" s="160" t="e">
        <f>NA()</f>
        <v>#N/A</v>
      </c>
      <c r="F67" s="160">
        <f>IF(ISNUMBER('将来負担比率（分子）の構造'!J$53), IF('将来負担比率（分子）の構造'!J$53 &lt; 0, 0, '将来負担比率（分子）の構造'!J$53), NA())</f>
        <v>18165</v>
      </c>
      <c r="G67" s="160" t="e">
        <f>NA()</f>
        <v>#N/A</v>
      </c>
      <c r="H67" s="160" t="e">
        <f>NA()</f>
        <v>#N/A</v>
      </c>
      <c r="I67" s="160">
        <f>IF(ISNUMBER('将来負担比率（分子）の構造'!K$53), IF('将来負担比率（分子）の構造'!K$53 &lt; 0, 0, '将来負担比率（分子）の構造'!K$53), NA())</f>
        <v>16385</v>
      </c>
      <c r="J67" s="160" t="e">
        <f>NA()</f>
        <v>#N/A</v>
      </c>
      <c r="K67" s="160" t="e">
        <f>NA()</f>
        <v>#N/A</v>
      </c>
      <c r="L67" s="160">
        <f>IF(ISNUMBER('将来負担比率（分子）の構造'!L$53), IF('将来負担比率（分子）の構造'!L$53 &lt; 0, 0, '将来負担比率（分子）の構造'!L$53), NA())</f>
        <v>11855</v>
      </c>
      <c r="M67" s="160" t="e">
        <f>NA()</f>
        <v>#N/A</v>
      </c>
      <c r="N67" s="160" t="e">
        <f>NA()</f>
        <v>#N/A</v>
      </c>
      <c r="O67" s="160">
        <f>IF(ISNUMBER('将来負担比率（分子）の構造'!M$53), IF('将来負担比率（分子）の構造'!M$53 &lt; 0, 0, '将来負担比率（分子）の構造'!M$53), NA())</f>
        <v>11722</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5180</v>
      </c>
      <c r="C72" s="164">
        <f>基金残高に係る経年分析!G55</f>
        <v>5177</v>
      </c>
      <c r="D72" s="164">
        <f>基金残高に係る経年分析!H55</f>
        <v>5333</v>
      </c>
    </row>
    <row r="73" spans="1:16" x14ac:dyDescent="0.15">
      <c r="A73" s="163" t="s">
        <v>70</v>
      </c>
      <c r="B73" s="164">
        <f>基金残高に係る経年分析!F56</f>
        <v>682</v>
      </c>
      <c r="C73" s="164">
        <f>基金残高に係る経年分析!G56</f>
        <v>246</v>
      </c>
      <c r="D73" s="164">
        <f>基金残高に係る経年分析!H56</f>
        <v>246</v>
      </c>
    </row>
    <row r="74" spans="1:16" x14ac:dyDescent="0.15">
      <c r="A74" s="163" t="s">
        <v>71</v>
      </c>
      <c r="B74" s="164">
        <f>基金残高に係る経年分析!F57</f>
        <v>4202</v>
      </c>
      <c r="C74" s="164">
        <f>基金残高に係る経年分析!G57</f>
        <v>3895</v>
      </c>
      <c r="D74" s="164">
        <f>基金残高に係る経年分析!H57</f>
        <v>3924</v>
      </c>
    </row>
  </sheetData>
  <sheetProtection algorithmName="SHA-512" hashValue="AH9oLYk04Lj2WrrdRV7wyDx25TdagwJhYiLbxCRnKlfqPHz6MKnc8lYzzvlgJRnY0V0gxIkoNTaJ1Xuhvk6yxw==" saltValue="10RRoCsSBLa7l/pJMsxpSA=="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0" zoomScaleNormal="80" workbookViewId="0">
      <selection activeCell="BG34" sqref="BG34:BU3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35560610</v>
      </c>
      <c r="S5" s="649"/>
      <c r="T5" s="649"/>
      <c r="U5" s="649"/>
      <c r="V5" s="649"/>
      <c r="W5" s="649"/>
      <c r="X5" s="649"/>
      <c r="Y5" s="650"/>
      <c r="Z5" s="651">
        <v>46</v>
      </c>
      <c r="AA5" s="651"/>
      <c r="AB5" s="651"/>
      <c r="AC5" s="651"/>
      <c r="AD5" s="652">
        <v>32377058</v>
      </c>
      <c r="AE5" s="652"/>
      <c r="AF5" s="652"/>
      <c r="AG5" s="652"/>
      <c r="AH5" s="652"/>
      <c r="AI5" s="652"/>
      <c r="AJ5" s="652"/>
      <c r="AK5" s="652"/>
      <c r="AL5" s="653">
        <v>77.599999999999994</v>
      </c>
      <c r="AM5" s="654"/>
      <c r="AN5" s="654"/>
      <c r="AO5" s="655"/>
      <c r="AP5" s="645" t="s">
        <v>217</v>
      </c>
      <c r="AQ5" s="646"/>
      <c r="AR5" s="646"/>
      <c r="AS5" s="646"/>
      <c r="AT5" s="646"/>
      <c r="AU5" s="646"/>
      <c r="AV5" s="646"/>
      <c r="AW5" s="646"/>
      <c r="AX5" s="646"/>
      <c r="AY5" s="646"/>
      <c r="AZ5" s="646"/>
      <c r="BA5" s="646"/>
      <c r="BB5" s="646"/>
      <c r="BC5" s="646"/>
      <c r="BD5" s="646"/>
      <c r="BE5" s="646"/>
      <c r="BF5" s="647"/>
      <c r="BG5" s="659">
        <v>32326740</v>
      </c>
      <c r="BH5" s="660"/>
      <c r="BI5" s="660"/>
      <c r="BJ5" s="660"/>
      <c r="BK5" s="660"/>
      <c r="BL5" s="660"/>
      <c r="BM5" s="660"/>
      <c r="BN5" s="661"/>
      <c r="BO5" s="662">
        <v>90.9</v>
      </c>
      <c r="BP5" s="662"/>
      <c r="BQ5" s="662"/>
      <c r="BR5" s="662"/>
      <c r="BS5" s="663">
        <v>187453</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402167</v>
      </c>
      <c r="S6" s="660"/>
      <c r="T6" s="660"/>
      <c r="U6" s="660"/>
      <c r="V6" s="660"/>
      <c r="W6" s="660"/>
      <c r="X6" s="660"/>
      <c r="Y6" s="661"/>
      <c r="Z6" s="662">
        <v>0.5</v>
      </c>
      <c r="AA6" s="662"/>
      <c r="AB6" s="662"/>
      <c r="AC6" s="662"/>
      <c r="AD6" s="663">
        <v>402167</v>
      </c>
      <c r="AE6" s="663"/>
      <c r="AF6" s="663"/>
      <c r="AG6" s="663"/>
      <c r="AH6" s="663"/>
      <c r="AI6" s="663"/>
      <c r="AJ6" s="663"/>
      <c r="AK6" s="663"/>
      <c r="AL6" s="664">
        <v>1</v>
      </c>
      <c r="AM6" s="665"/>
      <c r="AN6" s="665"/>
      <c r="AO6" s="666"/>
      <c r="AP6" s="656" t="s">
        <v>222</v>
      </c>
      <c r="AQ6" s="657"/>
      <c r="AR6" s="657"/>
      <c r="AS6" s="657"/>
      <c r="AT6" s="657"/>
      <c r="AU6" s="657"/>
      <c r="AV6" s="657"/>
      <c r="AW6" s="657"/>
      <c r="AX6" s="657"/>
      <c r="AY6" s="657"/>
      <c r="AZ6" s="657"/>
      <c r="BA6" s="657"/>
      <c r="BB6" s="657"/>
      <c r="BC6" s="657"/>
      <c r="BD6" s="657"/>
      <c r="BE6" s="657"/>
      <c r="BF6" s="658"/>
      <c r="BG6" s="659">
        <v>32326740</v>
      </c>
      <c r="BH6" s="660"/>
      <c r="BI6" s="660"/>
      <c r="BJ6" s="660"/>
      <c r="BK6" s="660"/>
      <c r="BL6" s="660"/>
      <c r="BM6" s="660"/>
      <c r="BN6" s="661"/>
      <c r="BO6" s="662">
        <v>90.9</v>
      </c>
      <c r="BP6" s="662"/>
      <c r="BQ6" s="662"/>
      <c r="BR6" s="662"/>
      <c r="BS6" s="663">
        <v>187453</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454158</v>
      </c>
      <c r="CS6" s="660"/>
      <c r="CT6" s="660"/>
      <c r="CU6" s="660"/>
      <c r="CV6" s="660"/>
      <c r="CW6" s="660"/>
      <c r="CX6" s="660"/>
      <c r="CY6" s="661"/>
      <c r="CZ6" s="653">
        <v>0.6</v>
      </c>
      <c r="DA6" s="654"/>
      <c r="DB6" s="654"/>
      <c r="DC6" s="673"/>
      <c r="DD6" s="668" t="s">
        <v>121</v>
      </c>
      <c r="DE6" s="660"/>
      <c r="DF6" s="660"/>
      <c r="DG6" s="660"/>
      <c r="DH6" s="660"/>
      <c r="DI6" s="660"/>
      <c r="DJ6" s="660"/>
      <c r="DK6" s="660"/>
      <c r="DL6" s="660"/>
      <c r="DM6" s="660"/>
      <c r="DN6" s="660"/>
      <c r="DO6" s="660"/>
      <c r="DP6" s="661"/>
      <c r="DQ6" s="668">
        <v>454069</v>
      </c>
      <c r="DR6" s="660"/>
      <c r="DS6" s="660"/>
      <c r="DT6" s="660"/>
      <c r="DU6" s="660"/>
      <c r="DV6" s="660"/>
      <c r="DW6" s="660"/>
      <c r="DX6" s="660"/>
      <c r="DY6" s="660"/>
      <c r="DZ6" s="660"/>
      <c r="EA6" s="660"/>
      <c r="EB6" s="660"/>
      <c r="EC6" s="669"/>
    </row>
    <row r="7" spans="2:143" ht="11.25" customHeight="1" x14ac:dyDescent="0.15">
      <c r="B7" s="656" t="s">
        <v>224</v>
      </c>
      <c r="C7" s="657"/>
      <c r="D7" s="657"/>
      <c r="E7" s="657"/>
      <c r="F7" s="657"/>
      <c r="G7" s="657"/>
      <c r="H7" s="657"/>
      <c r="I7" s="657"/>
      <c r="J7" s="657"/>
      <c r="K7" s="657"/>
      <c r="L7" s="657"/>
      <c r="M7" s="657"/>
      <c r="N7" s="657"/>
      <c r="O7" s="657"/>
      <c r="P7" s="657"/>
      <c r="Q7" s="658"/>
      <c r="R7" s="659">
        <v>93611</v>
      </c>
      <c r="S7" s="660"/>
      <c r="T7" s="660"/>
      <c r="U7" s="660"/>
      <c r="V7" s="660"/>
      <c r="W7" s="660"/>
      <c r="X7" s="660"/>
      <c r="Y7" s="661"/>
      <c r="Z7" s="662">
        <v>0.1</v>
      </c>
      <c r="AA7" s="662"/>
      <c r="AB7" s="662"/>
      <c r="AC7" s="662"/>
      <c r="AD7" s="663">
        <v>93611</v>
      </c>
      <c r="AE7" s="663"/>
      <c r="AF7" s="663"/>
      <c r="AG7" s="663"/>
      <c r="AH7" s="663"/>
      <c r="AI7" s="663"/>
      <c r="AJ7" s="663"/>
      <c r="AK7" s="663"/>
      <c r="AL7" s="664">
        <v>0.2</v>
      </c>
      <c r="AM7" s="665"/>
      <c r="AN7" s="665"/>
      <c r="AO7" s="666"/>
      <c r="AP7" s="656" t="s">
        <v>225</v>
      </c>
      <c r="AQ7" s="657"/>
      <c r="AR7" s="657"/>
      <c r="AS7" s="657"/>
      <c r="AT7" s="657"/>
      <c r="AU7" s="657"/>
      <c r="AV7" s="657"/>
      <c r="AW7" s="657"/>
      <c r="AX7" s="657"/>
      <c r="AY7" s="657"/>
      <c r="AZ7" s="657"/>
      <c r="BA7" s="657"/>
      <c r="BB7" s="657"/>
      <c r="BC7" s="657"/>
      <c r="BD7" s="657"/>
      <c r="BE7" s="657"/>
      <c r="BF7" s="658"/>
      <c r="BG7" s="659">
        <v>17746963</v>
      </c>
      <c r="BH7" s="660"/>
      <c r="BI7" s="660"/>
      <c r="BJ7" s="660"/>
      <c r="BK7" s="660"/>
      <c r="BL7" s="660"/>
      <c r="BM7" s="660"/>
      <c r="BN7" s="661"/>
      <c r="BO7" s="662">
        <v>49.9</v>
      </c>
      <c r="BP7" s="662"/>
      <c r="BQ7" s="662"/>
      <c r="BR7" s="662"/>
      <c r="BS7" s="663">
        <v>187453</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8789596</v>
      </c>
      <c r="CS7" s="660"/>
      <c r="CT7" s="660"/>
      <c r="CU7" s="660"/>
      <c r="CV7" s="660"/>
      <c r="CW7" s="660"/>
      <c r="CX7" s="660"/>
      <c r="CY7" s="661"/>
      <c r="CZ7" s="662">
        <v>11.5</v>
      </c>
      <c r="DA7" s="662"/>
      <c r="DB7" s="662"/>
      <c r="DC7" s="662"/>
      <c r="DD7" s="668">
        <v>1863115</v>
      </c>
      <c r="DE7" s="660"/>
      <c r="DF7" s="660"/>
      <c r="DG7" s="660"/>
      <c r="DH7" s="660"/>
      <c r="DI7" s="660"/>
      <c r="DJ7" s="660"/>
      <c r="DK7" s="660"/>
      <c r="DL7" s="660"/>
      <c r="DM7" s="660"/>
      <c r="DN7" s="660"/>
      <c r="DO7" s="660"/>
      <c r="DP7" s="661"/>
      <c r="DQ7" s="668">
        <v>6990060</v>
      </c>
      <c r="DR7" s="660"/>
      <c r="DS7" s="660"/>
      <c r="DT7" s="660"/>
      <c r="DU7" s="660"/>
      <c r="DV7" s="660"/>
      <c r="DW7" s="660"/>
      <c r="DX7" s="660"/>
      <c r="DY7" s="660"/>
      <c r="DZ7" s="660"/>
      <c r="EA7" s="660"/>
      <c r="EB7" s="660"/>
      <c r="EC7" s="669"/>
    </row>
    <row r="8" spans="2:143" ht="11.25" customHeight="1" x14ac:dyDescent="0.15">
      <c r="B8" s="656" t="s">
        <v>227</v>
      </c>
      <c r="C8" s="657"/>
      <c r="D8" s="657"/>
      <c r="E8" s="657"/>
      <c r="F8" s="657"/>
      <c r="G8" s="657"/>
      <c r="H8" s="657"/>
      <c r="I8" s="657"/>
      <c r="J8" s="657"/>
      <c r="K8" s="657"/>
      <c r="L8" s="657"/>
      <c r="M8" s="657"/>
      <c r="N8" s="657"/>
      <c r="O8" s="657"/>
      <c r="P8" s="657"/>
      <c r="Q8" s="658"/>
      <c r="R8" s="659">
        <v>336823</v>
      </c>
      <c r="S8" s="660"/>
      <c r="T8" s="660"/>
      <c r="U8" s="660"/>
      <c r="V8" s="660"/>
      <c r="W8" s="660"/>
      <c r="X8" s="660"/>
      <c r="Y8" s="661"/>
      <c r="Z8" s="662">
        <v>0.4</v>
      </c>
      <c r="AA8" s="662"/>
      <c r="AB8" s="662"/>
      <c r="AC8" s="662"/>
      <c r="AD8" s="663">
        <v>336823</v>
      </c>
      <c r="AE8" s="663"/>
      <c r="AF8" s="663"/>
      <c r="AG8" s="663"/>
      <c r="AH8" s="663"/>
      <c r="AI8" s="663"/>
      <c r="AJ8" s="663"/>
      <c r="AK8" s="663"/>
      <c r="AL8" s="664">
        <v>0.8</v>
      </c>
      <c r="AM8" s="665"/>
      <c r="AN8" s="665"/>
      <c r="AO8" s="666"/>
      <c r="AP8" s="656" t="s">
        <v>228</v>
      </c>
      <c r="AQ8" s="657"/>
      <c r="AR8" s="657"/>
      <c r="AS8" s="657"/>
      <c r="AT8" s="657"/>
      <c r="AU8" s="657"/>
      <c r="AV8" s="657"/>
      <c r="AW8" s="657"/>
      <c r="AX8" s="657"/>
      <c r="AY8" s="657"/>
      <c r="AZ8" s="657"/>
      <c r="BA8" s="657"/>
      <c r="BB8" s="657"/>
      <c r="BC8" s="657"/>
      <c r="BD8" s="657"/>
      <c r="BE8" s="657"/>
      <c r="BF8" s="658"/>
      <c r="BG8" s="659">
        <v>381221</v>
      </c>
      <c r="BH8" s="660"/>
      <c r="BI8" s="660"/>
      <c r="BJ8" s="660"/>
      <c r="BK8" s="660"/>
      <c r="BL8" s="660"/>
      <c r="BM8" s="660"/>
      <c r="BN8" s="661"/>
      <c r="BO8" s="662">
        <v>1.1000000000000001</v>
      </c>
      <c r="BP8" s="662"/>
      <c r="BQ8" s="662"/>
      <c r="BR8" s="662"/>
      <c r="BS8" s="668" t="s">
        <v>229</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35605263</v>
      </c>
      <c r="CS8" s="660"/>
      <c r="CT8" s="660"/>
      <c r="CU8" s="660"/>
      <c r="CV8" s="660"/>
      <c r="CW8" s="660"/>
      <c r="CX8" s="660"/>
      <c r="CY8" s="661"/>
      <c r="CZ8" s="662">
        <v>46.6</v>
      </c>
      <c r="DA8" s="662"/>
      <c r="DB8" s="662"/>
      <c r="DC8" s="662"/>
      <c r="DD8" s="668">
        <v>314973</v>
      </c>
      <c r="DE8" s="660"/>
      <c r="DF8" s="660"/>
      <c r="DG8" s="660"/>
      <c r="DH8" s="660"/>
      <c r="DI8" s="660"/>
      <c r="DJ8" s="660"/>
      <c r="DK8" s="660"/>
      <c r="DL8" s="660"/>
      <c r="DM8" s="660"/>
      <c r="DN8" s="660"/>
      <c r="DO8" s="660"/>
      <c r="DP8" s="661"/>
      <c r="DQ8" s="668">
        <v>17948322</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340151</v>
      </c>
      <c r="S9" s="660"/>
      <c r="T9" s="660"/>
      <c r="U9" s="660"/>
      <c r="V9" s="660"/>
      <c r="W9" s="660"/>
      <c r="X9" s="660"/>
      <c r="Y9" s="661"/>
      <c r="Z9" s="662">
        <v>0.4</v>
      </c>
      <c r="AA9" s="662"/>
      <c r="AB9" s="662"/>
      <c r="AC9" s="662"/>
      <c r="AD9" s="663">
        <v>340151</v>
      </c>
      <c r="AE9" s="663"/>
      <c r="AF9" s="663"/>
      <c r="AG9" s="663"/>
      <c r="AH9" s="663"/>
      <c r="AI9" s="663"/>
      <c r="AJ9" s="663"/>
      <c r="AK9" s="663"/>
      <c r="AL9" s="664">
        <v>0.8</v>
      </c>
      <c r="AM9" s="665"/>
      <c r="AN9" s="665"/>
      <c r="AO9" s="666"/>
      <c r="AP9" s="656" t="s">
        <v>232</v>
      </c>
      <c r="AQ9" s="657"/>
      <c r="AR9" s="657"/>
      <c r="AS9" s="657"/>
      <c r="AT9" s="657"/>
      <c r="AU9" s="657"/>
      <c r="AV9" s="657"/>
      <c r="AW9" s="657"/>
      <c r="AX9" s="657"/>
      <c r="AY9" s="657"/>
      <c r="AZ9" s="657"/>
      <c r="BA9" s="657"/>
      <c r="BB9" s="657"/>
      <c r="BC9" s="657"/>
      <c r="BD9" s="657"/>
      <c r="BE9" s="657"/>
      <c r="BF9" s="658"/>
      <c r="BG9" s="659">
        <v>16209152</v>
      </c>
      <c r="BH9" s="660"/>
      <c r="BI9" s="660"/>
      <c r="BJ9" s="660"/>
      <c r="BK9" s="660"/>
      <c r="BL9" s="660"/>
      <c r="BM9" s="660"/>
      <c r="BN9" s="661"/>
      <c r="BO9" s="662">
        <v>45.6</v>
      </c>
      <c r="BP9" s="662"/>
      <c r="BQ9" s="662"/>
      <c r="BR9" s="662"/>
      <c r="BS9" s="668" t="s">
        <v>121</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6973051</v>
      </c>
      <c r="CS9" s="660"/>
      <c r="CT9" s="660"/>
      <c r="CU9" s="660"/>
      <c r="CV9" s="660"/>
      <c r="CW9" s="660"/>
      <c r="CX9" s="660"/>
      <c r="CY9" s="661"/>
      <c r="CZ9" s="662">
        <v>9.1</v>
      </c>
      <c r="DA9" s="662"/>
      <c r="DB9" s="662"/>
      <c r="DC9" s="662"/>
      <c r="DD9" s="668">
        <v>127669</v>
      </c>
      <c r="DE9" s="660"/>
      <c r="DF9" s="660"/>
      <c r="DG9" s="660"/>
      <c r="DH9" s="660"/>
      <c r="DI9" s="660"/>
      <c r="DJ9" s="660"/>
      <c r="DK9" s="660"/>
      <c r="DL9" s="660"/>
      <c r="DM9" s="660"/>
      <c r="DN9" s="660"/>
      <c r="DO9" s="660"/>
      <c r="DP9" s="661"/>
      <c r="DQ9" s="668">
        <v>5553443</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229</v>
      </c>
      <c r="AA10" s="662"/>
      <c r="AB10" s="662"/>
      <c r="AC10" s="662"/>
      <c r="AD10" s="663" t="s">
        <v>121</v>
      </c>
      <c r="AE10" s="663"/>
      <c r="AF10" s="663"/>
      <c r="AG10" s="663"/>
      <c r="AH10" s="663"/>
      <c r="AI10" s="663"/>
      <c r="AJ10" s="663"/>
      <c r="AK10" s="663"/>
      <c r="AL10" s="664" t="s">
        <v>229</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461990</v>
      </c>
      <c r="BH10" s="660"/>
      <c r="BI10" s="660"/>
      <c r="BJ10" s="660"/>
      <c r="BK10" s="660"/>
      <c r="BL10" s="660"/>
      <c r="BM10" s="660"/>
      <c r="BN10" s="661"/>
      <c r="BO10" s="662">
        <v>1.3</v>
      </c>
      <c r="BP10" s="662"/>
      <c r="BQ10" s="662"/>
      <c r="BR10" s="662"/>
      <c r="BS10" s="668">
        <v>76323</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63644</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57670</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229</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694600</v>
      </c>
      <c r="BH11" s="660"/>
      <c r="BI11" s="660"/>
      <c r="BJ11" s="660"/>
      <c r="BK11" s="660"/>
      <c r="BL11" s="660"/>
      <c r="BM11" s="660"/>
      <c r="BN11" s="661"/>
      <c r="BO11" s="662">
        <v>2</v>
      </c>
      <c r="BP11" s="662"/>
      <c r="BQ11" s="662"/>
      <c r="BR11" s="662"/>
      <c r="BS11" s="668">
        <v>111130</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283455</v>
      </c>
      <c r="CS11" s="660"/>
      <c r="CT11" s="660"/>
      <c r="CU11" s="660"/>
      <c r="CV11" s="660"/>
      <c r="CW11" s="660"/>
      <c r="CX11" s="660"/>
      <c r="CY11" s="661"/>
      <c r="CZ11" s="662">
        <v>0.4</v>
      </c>
      <c r="DA11" s="662"/>
      <c r="DB11" s="662"/>
      <c r="DC11" s="662"/>
      <c r="DD11" s="668">
        <v>65697</v>
      </c>
      <c r="DE11" s="660"/>
      <c r="DF11" s="660"/>
      <c r="DG11" s="660"/>
      <c r="DH11" s="660"/>
      <c r="DI11" s="660"/>
      <c r="DJ11" s="660"/>
      <c r="DK11" s="660"/>
      <c r="DL11" s="660"/>
      <c r="DM11" s="660"/>
      <c r="DN11" s="660"/>
      <c r="DO11" s="660"/>
      <c r="DP11" s="661"/>
      <c r="DQ11" s="668">
        <v>233004</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3315673</v>
      </c>
      <c r="S12" s="660"/>
      <c r="T12" s="660"/>
      <c r="U12" s="660"/>
      <c r="V12" s="660"/>
      <c r="W12" s="660"/>
      <c r="X12" s="660"/>
      <c r="Y12" s="661"/>
      <c r="Z12" s="662">
        <v>4.3</v>
      </c>
      <c r="AA12" s="662"/>
      <c r="AB12" s="662"/>
      <c r="AC12" s="662"/>
      <c r="AD12" s="663">
        <v>3315673</v>
      </c>
      <c r="AE12" s="663"/>
      <c r="AF12" s="663"/>
      <c r="AG12" s="663"/>
      <c r="AH12" s="663"/>
      <c r="AI12" s="663"/>
      <c r="AJ12" s="663"/>
      <c r="AK12" s="663"/>
      <c r="AL12" s="664">
        <v>7.9</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13522734</v>
      </c>
      <c r="BH12" s="660"/>
      <c r="BI12" s="660"/>
      <c r="BJ12" s="660"/>
      <c r="BK12" s="660"/>
      <c r="BL12" s="660"/>
      <c r="BM12" s="660"/>
      <c r="BN12" s="661"/>
      <c r="BO12" s="662">
        <v>38</v>
      </c>
      <c r="BP12" s="662"/>
      <c r="BQ12" s="662"/>
      <c r="BR12" s="662"/>
      <c r="BS12" s="668" t="s">
        <v>229</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541338</v>
      </c>
      <c r="CS12" s="660"/>
      <c r="CT12" s="660"/>
      <c r="CU12" s="660"/>
      <c r="CV12" s="660"/>
      <c r="CW12" s="660"/>
      <c r="CX12" s="660"/>
      <c r="CY12" s="661"/>
      <c r="CZ12" s="662">
        <v>0.7</v>
      </c>
      <c r="DA12" s="662"/>
      <c r="DB12" s="662"/>
      <c r="DC12" s="662"/>
      <c r="DD12" s="668">
        <v>46875</v>
      </c>
      <c r="DE12" s="660"/>
      <c r="DF12" s="660"/>
      <c r="DG12" s="660"/>
      <c r="DH12" s="660"/>
      <c r="DI12" s="660"/>
      <c r="DJ12" s="660"/>
      <c r="DK12" s="660"/>
      <c r="DL12" s="660"/>
      <c r="DM12" s="660"/>
      <c r="DN12" s="660"/>
      <c r="DO12" s="660"/>
      <c r="DP12" s="661"/>
      <c r="DQ12" s="668">
        <v>296320</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181508</v>
      </c>
      <c r="S13" s="660"/>
      <c r="T13" s="660"/>
      <c r="U13" s="660"/>
      <c r="V13" s="660"/>
      <c r="W13" s="660"/>
      <c r="X13" s="660"/>
      <c r="Y13" s="661"/>
      <c r="Z13" s="662">
        <v>0.2</v>
      </c>
      <c r="AA13" s="662"/>
      <c r="AB13" s="662"/>
      <c r="AC13" s="662"/>
      <c r="AD13" s="663">
        <v>181508</v>
      </c>
      <c r="AE13" s="663"/>
      <c r="AF13" s="663"/>
      <c r="AG13" s="663"/>
      <c r="AH13" s="663"/>
      <c r="AI13" s="663"/>
      <c r="AJ13" s="663"/>
      <c r="AK13" s="663"/>
      <c r="AL13" s="664">
        <v>0.4</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13457981</v>
      </c>
      <c r="BH13" s="660"/>
      <c r="BI13" s="660"/>
      <c r="BJ13" s="660"/>
      <c r="BK13" s="660"/>
      <c r="BL13" s="660"/>
      <c r="BM13" s="660"/>
      <c r="BN13" s="661"/>
      <c r="BO13" s="662">
        <v>37.799999999999997</v>
      </c>
      <c r="BP13" s="662"/>
      <c r="BQ13" s="662"/>
      <c r="BR13" s="662"/>
      <c r="BS13" s="668" t="s">
        <v>229</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6136684</v>
      </c>
      <c r="CS13" s="660"/>
      <c r="CT13" s="660"/>
      <c r="CU13" s="660"/>
      <c r="CV13" s="660"/>
      <c r="CW13" s="660"/>
      <c r="CX13" s="660"/>
      <c r="CY13" s="661"/>
      <c r="CZ13" s="662">
        <v>8</v>
      </c>
      <c r="DA13" s="662"/>
      <c r="DB13" s="662"/>
      <c r="DC13" s="662"/>
      <c r="DD13" s="668">
        <v>2037762</v>
      </c>
      <c r="DE13" s="660"/>
      <c r="DF13" s="660"/>
      <c r="DG13" s="660"/>
      <c r="DH13" s="660"/>
      <c r="DI13" s="660"/>
      <c r="DJ13" s="660"/>
      <c r="DK13" s="660"/>
      <c r="DL13" s="660"/>
      <c r="DM13" s="660"/>
      <c r="DN13" s="660"/>
      <c r="DO13" s="660"/>
      <c r="DP13" s="661"/>
      <c r="DQ13" s="668">
        <v>4171997</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229</v>
      </c>
      <c r="AA14" s="662"/>
      <c r="AB14" s="662"/>
      <c r="AC14" s="662"/>
      <c r="AD14" s="663" t="s">
        <v>121</v>
      </c>
      <c r="AE14" s="663"/>
      <c r="AF14" s="663"/>
      <c r="AG14" s="663"/>
      <c r="AH14" s="663"/>
      <c r="AI14" s="663"/>
      <c r="AJ14" s="663"/>
      <c r="AK14" s="663"/>
      <c r="AL14" s="664" t="s">
        <v>121</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210095</v>
      </c>
      <c r="BH14" s="660"/>
      <c r="BI14" s="660"/>
      <c r="BJ14" s="660"/>
      <c r="BK14" s="660"/>
      <c r="BL14" s="660"/>
      <c r="BM14" s="660"/>
      <c r="BN14" s="661"/>
      <c r="BO14" s="662">
        <v>0.6</v>
      </c>
      <c r="BP14" s="662"/>
      <c r="BQ14" s="662"/>
      <c r="BR14" s="662"/>
      <c r="BS14" s="668" t="s">
        <v>229</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2272011</v>
      </c>
      <c r="CS14" s="660"/>
      <c r="CT14" s="660"/>
      <c r="CU14" s="660"/>
      <c r="CV14" s="660"/>
      <c r="CW14" s="660"/>
      <c r="CX14" s="660"/>
      <c r="CY14" s="661"/>
      <c r="CZ14" s="662">
        <v>3</v>
      </c>
      <c r="DA14" s="662"/>
      <c r="DB14" s="662"/>
      <c r="DC14" s="662"/>
      <c r="DD14" s="668">
        <v>129265</v>
      </c>
      <c r="DE14" s="660"/>
      <c r="DF14" s="660"/>
      <c r="DG14" s="660"/>
      <c r="DH14" s="660"/>
      <c r="DI14" s="660"/>
      <c r="DJ14" s="660"/>
      <c r="DK14" s="660"/>
      <c r="DL14" s="660"/>
      <c r="DM14" s="660"/>
      <c r="DN14" s="660"/>
      <c r="DO14" s="660"/>
      <c r="DP14" s="661"/>
      <c r="DQ14" s="668">
        <v>2108723</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147190</v>
      </c>
      <c r="S15" s="660"/>
      <c r="T15" s="660"/>
      <c r="U15" s="660"/>
      <c r="V15" s="660"/>
      <c r="W15" s="660"/>
      <c r="X15" s="660"/>
      <c r="Y15" s="661"/>
      <c r="Z15" s="662">
        <v>0.2</v>
      </c>
      <c r="AA15" s="662"/>
      <c r="AB15" s="662"/>
      <c r="AC15" s="662"/>
      <c r="AD15" s="663">
        <v>147190</v>
      </c>
      <c r="AE15" s="663"/>
      <c r="AF15" s="663"/>
      <c r="AG15" s="663"/>
      <c r="AH15" s="663"/>
      <c r="AI15" s="663"/>
      <c r="AJ15" s="663"/>
      <c r="AK15" s="663"/>
      <c r="AL15" s="664">
        <v>0.4</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846472</v>
      </c>
      <c r="BH15" s="660"/>
      <c r="BI15" s="660"/>
      <c r="BJ15" s="660"/>
      <c r="BK15" s="660"/>
      <c r="BL15" s="660"/>
      <c r="BM15" s="660"/>
      <c r="BN15" s="661"/>
      <c r="BO15" s="662">
        <v>2.4</v>
      </c>
      <c r="BP15" s="662"/>
      <c r="BQ15" s="662"/>
      <c r="BR15" s="662"/>
      <c r="BS15" s="668" t="s">
        <v>229</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8563755</v>
      </c>
      <c r="CS15" s="660"/>
      <c r="CT15" s="660"/>
      <c r="CU15" s="660"/>
      <c r="CV15" s="660"/>
      <c r="CW15" s="660"/>
      <c r="CX15" s="660"/>
      <c r="CY15" s="661"/>
      <c r="CZ15" s="662">
        <v>11.2</v>
      </c>
      <c r="DA15" s="662"/>
      <c r="DB15" s="662"/>
      <c r="DC15" s="662"/>
      <c r="DD15" s="668">
        <v>2256552</v>
      </c>
      <c r="DE15" s="660"/>
      <c r="DF15" s="660"/>
      <c r="DG15" s="660"/>
      <c r="DH15" s="660"/>
      <c r="DI15" s="660"/>
      <c r="DJ15" s="660"/>
      <c r="DK15" s="660"/>
      <c r="DL15" s="660"/>
      <c r="DM15" s="660"/>
      <c r="DN15" s="660"/>
      <c r="DO15" s="660"/>
      <c r="DP15" s="661"/>
      <c r="DQ15" s="668">
        <v>5808870</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121</v>
      </c>
      <c r="AA16" s="662"/>
      <c r="AB16" s="662"/>
      <c r="AC16" s="662"/>
      <c r="AD16" s="663" t="s">
        <v>168</v>
      </c>
      <c r="AE16" s="663"/>
      <c r="AF16" s="663"/>
      <c r="AG16" s="663"/>
      <c r="AH16" s="663"/>
      <c r="AI16" s="663"/>
      <c r="AJ16" s="663"/>
      <c r="AK16" s="663"/>
      <c r="AL16" s="664" t="s">
        <v>229</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229</v>
      </c>
      <c r="BP16" s="662"/>
      <c r="BQ16" s="662"/>
      <c r="BR16" s="662"/>
      <c r="BS16" s="668" t="s">
        <v>121</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1139</v>
      </c>
      <c r="CS16" s="660"/>
      <c r="CT16" s="660"/>
      <c r="CU16" s="660"/>
      <c r="CV16" s="660"/>
      <c r="CW16" s="660"/>
      <c r="CX16" s="660"/>
      <c r="CY16" s="661"/>
      <c r="CZ16" s="662">
        <v>0</v>
      </c>
      <c r="DA16" s="662"/>
      <c r="DB16" s="662"/>
      <c r="DC16" s="662"/>
      <c r="DD16" s="668" t="s">
        <v>229</v>
      </c>
      <c r="DE16" s="660"/>
      <c r="DF16" s="660"/>
      <c r="DG16" s="660"/>
      <c r="DH16" s="660"/>
      <c r="DI16" s="660"/>
      <c r="DJ16" s="660"/>
      <c r="DK16" s="660"/>
      <c r="DL16" s="660"/>
      <c r="DM16" s="660"/>
      <c r="DN16" s="660"/>
      <c r="DO16" s="660"/>
      <c r="DP16" s="661"/>
      <c r="DQ16" s="668">
        <v>379</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161249</v>
      </c>
      <c r="S17" s="660"/>
      <c r="T17" s="660"/>
      <c r="U17" s="660"/>
      <c r="V17" s="660"/>
      <c r="W17" s="660"/>
      <c r="X17" s="660"/>
      <c r="Y17" s="661"/>
      <c r="Z17" s="662">
        <v>0.2</v>
      </c>
      <c r="AA17" s="662"/>
      <c r="AB17" s="662"/>
      <c r="AC17" s="662"/>
      <c r="AD17" s="663">
        <v>161249</v>
      </c>
      <c r="AE17" s="663"/>
      <c r="AF17" s="663"/>
      <c r="AG17" s="663"/>
      <c r="AH17" s="663"/>
      <c r="AI17" s="663"/>
      <c r="AJ17" s="663"/>
      <c r="AK17" s="663"/>
      <c r="AL17" s="664">
        <v>0.4</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v>476</v>
      </c>
      <c r="BH17" s="660"/>
      <c r="BI17" s="660"/>
      <c r="BJ17" s="660"/>
      <c r="BK17" s="660"/>
      <c r="BL17" s="660"/>
      <c r="BM17" s="660"/>
      <c r="BN17" s="661"/>
      <c r="BO17" s="662">
        <v>0</v>
      </c>
      <c r="BP17" s="662"/>
      <c r="BQ17" s="662"/>
      <c r="BR17" s="662"/>
      <c r="BS17" s="668" t="s">
        <v>121</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6460011</v>
      </c>
      <c r="CS17" s="660"/>
      <c r="CT17" s="660"/>
      <c r="CU17" s="660"/>
      <c r="CV17" s="660"/>
      <c r="CW17" s="660"/>
      <c r="CX17" s="660"/>
      <c r="CY17" s="661"/>
      <c r="CZ17" s="662">
        <v>8.5</v>
      </c>
      <c r="DA17" s="662"/>
      <c r="DB17" s="662"/>
      <c r="DC17" s="662"/>
      <c r="DD17" s="668" t="s">
        <v>121</v>
      </c>
      <c r="DE17" s="660"/>
      <c r="DF17" s="660"/>
      <c r="DG17" s="660"/>
      <c r="DH17" s="660"/>
      <c r="DI17" s="660"/>
      <c r="DJ17" s="660"/>
      <c r="DK17" s="660"/>
      <c r="DL17" s="660"/>
      <c r="DM17" s="660"/>
      <c r="DN17" s="660"/>
      <c r="DO17" s="660"/>
      <c r="DP17" s="661"/>
      <c r="DQ17" s="668">
        <v>6316271</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4059468</v>
      </c>
      <c r="S18" s="660"/>
      <c r="T18" s="660"/>
      <c r="U18" s="660"/>
      <c r="V18" s="660"/>
      <c r="W18" s="660"/>
      <c r="X18" s="660"/>
      <c r="Y18" s="661"/>
      <c r="Z18" s="662">
        <v>5.2</v>
      </c>
      <c r="AA18" s="662"/>
      <c r="AB18" s="662"/>
      <c r="AC18" s="662"/>
      <c r="AD18" s="663">
        <v>3680503</v>
      </c>
      <c r="AE18" s="663"/>
      <c r="AF18" s="663"/>
      <c r="AG18" s="663"/>
      <c r="AH18" s="663"/>
      <c r="AI18" s="663"/>
      <c r="AJ18" s="663"/>
      <c r="AK18" s="663"/>
      <c r="AL18" s="664">
        <v>8.8000000000000007</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229</v>
      </c>
      <c r="BP18" s="662"/>
      <c r="BQ18" s="662"/>
      <c r="BR18" s="662"/>
      <c r="BS18" s="668" t="s">
        <v>121</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v>214718</v>
      </c>
      <c r="CS18" s="660"/>
      <c r="CT18" s="660"/>
      <c r="CU18" s="660"/>
      <c r="CV18" s="660"/>
      <c r="CW18" s="660"/>
      <c r="CX18" s="660"/>
      <c r="CY18" s="661"/>
      <c r="CZ18" s="662">
        <v>0.3</v>
      </c>
      <c r="DA18" s="662"/>
      <c r="DB18" s="662"/>
      <c r="DC18" s="662"/>
      <c r="DD18" s="668">
        <v>214718</v>
      </c>
      <c r="DE18" s="660"/>
      <c r="DF18" s="660"/>
      <c r="DG18" s="660"/>
      <c r="DH18" s="660"/>
      <c r="DI18" s="660"/>
      <c r="DJ18" s="660"/>
      <c r="DK18" s="660"/>
      <c r="DL18" s="660"/>
      <c r="DM18" s="660"/>
      <c r="DN18" s="660"/>
      <c r="DO18" s="660"/>
      <c r="DP18" s="661"/>
      <c r="DQ18" s="668">
        <v>214718</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3680503</v>
      </c>
      <c r="S19" s="660"/>
      <c r="T19" s="660"/>
      <c r="U19" s="660"/>
      <c r="V19" s="660"/>
      <c r="W19" s="660"/>
      <c r="X19" s="660"/>
      <c r="Y19" s="661"/>
      <c r="Z19" s="662">
        <v>4.8</v>
      </c>
      <c r="AA19" s="662"/>
      <c r="AB19" s="662"/>
      <c r="AC19" s="662"/>
      <c r="AD19" s="663">
        <v>3680503</v>
      </c>
      <c r="AE19" s="663"/>
      <c r="AF19" s="663"/>
      <c r="AG19" s="663"/>
      <c r="AH19" s="663"/>
      <c r="AI19" s="663"/>
      <c r="AJ19" s="663"/>
      <c r="AK19" s="663"/>
      <c r="AL19" s="664">
        <v>8.8000000000000007</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3233870</v>
      </c>
      <c r="BH19" s="660"/>
      <c r="BI19" s="660"/>
      <c r="BJ19" s="660"/>
      <c r="BK19" s="660"/>
      <c r="BL19" s="660"/>
      <c r="BM19" s="660"/>
      <c r="BN19" s="661"/>
      <c r="BO19" s="662">
        <v>9.1</v>
      </c>
      <c r="BP19" s="662"/>
      <c r="BQ19" s="662"/>
      <c r="BR19" s="662"/>
      <c r="BS19" s="668" t="s">
        <v>229</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121</v>
      </c>
      <c r="DA19" s="662"/>
      <c r="DB19" s="662"/>
      <c r="DC19" s="662"/>
      <c r="DD19" s="668" t="s">
        <v>229</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378965</v>
      </c>
      <c r="S20" s="660"/>
      <c r="T20" s="660"/>
      <c r="U20" s="660"/>
      <c r="V20" s="660"/>
      <c r="W20" s="660"/>
      <c r="X20" s="660"/>
      <c r="Y20" s="661"/>
      <c r="Z20" s="662">
        <v>0.5</v>
      </c>
      <c r="AA20" s="662"/>
      <c r="AB20" s="662"/>
      <c r="AC20" s="662"/>
      <c r="AD20" s="663" t="s">
        <v>229</v>
      </c>
      <c r="AE20" s="663"/>
      <c r="AF20" s="663"/>
      <c r="AG20" s="663"/>
      <c r="AH20" s="663"/>
      <c r="AI20" s="663"/>
      <c r="AJ20" s="663"/>
      <c r="AK20" s="663"/>
      <c r="AL20" s="664" t="s">
        <v>229</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3233870</v>
      </c>
      <c r="BH20" s="660"/>
      <c r="BI20" s="660"/>
      <c r="BJ20" s="660"/>
      <c r="BK20" s="660"/>
      <c r="BL20" s="660"/>
      <c r="BM20" s="660"/>
      <c r="BN20" s="661"/>
      <c r="BO20" s="662">
        <v>9.1</v>
      </c>
      <c r="BP20" s="662"/>
      <c r="BQ20" s="662"/>
      <c r="BR20" s="662"/>
      <c r="BS20" s="668" t="s">
        <v>229</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76358823</v>
      </c>
      <c r="CS20" s="660"/>
      <c r="CT20" s="660"/>
      <c r="CU20" s="660"/>
      <c r="CV20" s="660"/>
      <c r="CW20" s="660"/>
      <c r="CX20" s="660"/>
      <c r="CY20" s="661"/>
      <c r="CZ20" s="662">
        <v>100</v>
      </c>
      <c r="DA20" s="662"/>
      <c r="DB20" s="662"/>
      <c r="DC20" s="662"/>
      <c r="DD20" s="668">
        <v>7056626</v>
      </c>
      <c r="DE20" s="660"/>
      <c r="DF20" s="660"/>
      <c r="DG20" s="660"/>
      <c r="DH20" s="660"/>
      <c r="DI20" s="660"/>
      <c r="DJ20" s="660"/>
      <c r="DK20" s="660"/>
      <c r="DL20" s="660"/>
      <c r="DM20" s="660"/>
      <c r="DN20" s="660"/>
      <c r="DO20" s="660"/>
      <c r="DP20" s="661"/>
      <c r="DQ20" s="668">
        <v>50153846</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t="s">
        <v>229</v>
      </c>
      <c r="S21" s="660"/>
      <c r="T21" s="660"/>
      <c r="U21" s="660"/>
      <c r="V21" s="660"/>
      <c r="W21" s="660"/>
      <c r="X21" s="660"/>
      <c r="Y21" s="661"/>
      <c r="Z21" s="662" t="s">
        <v>121</v>
      </c>
      <c r="AA21" s="662"/>
      <c r="AB21" s="662"/>
      <c r="AC21" s="662"/>
      <c r="AD21" s="663" t="s">
        <v>229</v>
      </c>
      <c r="AE21" s="663"/>
      <c r="AF21" s="663"/>
      <c r="AG21" s="663"/>
      <c r="AH21" s="663"/>
      <c r="AI21" s="663"/>
      <c r="AJ21" s="663"/>
      <c r="AK21" s="663"/>
      <c r="AL21" s="664" t="s">
        <v>121</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50318</v>
      </c>
      <c r="BH21" s="660"/>
      <c r="BI21" s="660"/>
      <c r="BJ21" s="660"/>
      <c r="BK21" s="660"/>
      <c r="BL21" s="660"/>
      <c r="BM21" s="660"/>
      <c r="BN21" s="661"/>
      <c r="BO21" s="662">
        <v>0.1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44598450</v>
      </c>
      <c r="S22" s="660"/>
      <c r="T22" s="660"/>
      <c r="U22" s="660"/>
      <c r="V22" s="660"/>
      <c r="W22" s="660"/>
      <c r="X22" s="660"/>
      <c r="Y22" s="661"/>
      <c r="Z22" s="662">
        <v>57.7</v>
      </c>
      <c r="AA22" s="662"/>
      <c r="AB22" s="662"/>
      <c r="AC22" s="662"/>
      <c r="AD22" s="663">
        <v>41035933</v>
      </c>
      <c r="AE22" s="663"/>
      <c r="AF22" s="663"/>
      <c r="AG22" s="663"/>
      <c r="AH22" s="663"/>
      <c r="AI22" s="663"/>
      <c r="AJ22" s="663"/>
      <c r="AK22" s="663"/>
      <c r="AL22" s="664">
        <v>98.3</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229</v>
      </c>
      <c r="BP22" s="662"/>
      <c r="BQ22" s="662"/>
      <c r="BR22" s="662"/>
      <c r="BS22" s="668" t="s">
        <v>229</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27737</v>
      </c>
      <c r="S23" s="660"/>
      <c r="T23" s="660"/>
      <c r="U23" s="660"/>
      <c r="V23" s="660"/>
      <c r="W23" s="660"/>
      <c r="X23" s="660"/>
      <c r="Y23" s="661"/>
      <c r="Z23" s="662">
        <v>0</v>
      </c>
      <c r="AA23" s="662"/>
      <c r="AB23" s="662"/>
      <c r="AC23" s="662"/>
      <c r="AD23" s="663">
        <v>27737</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3183552</v>
      </c>
      <c r="BH23" s="660"/>
      <c r="BI23" s="660"/>
      <c r="BJ23" s="660"/>
      <c r="BK23" s="660"/>
      <c r="BL23" s="660"/>
      <c r="BM23" s="660"/>
      <c r="BN23" s="661"/>
      <c r="BO23" s="662">
        <v>9</v>
      </c>
      <c r="BP23" s="662"/>
      <c r="BQ23" s="662"/>
      <c r="BR23" s="662"/>
      <c r="BS23" s="668" t="s">
        <v>168</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1216562</v>
      </c>
      <c r="S24" s="660"/>
      <c r="T24" s="660"/>
      <c r="U24" s="660"/>
      <c r="V24" s="660"/>
      <c r="W24" s="660"/>
      <c r="X24" s="660"/>
      <c r="Y24" s="661"/>
      <c r="Z24" s="662">
        <v>1.6</v>
      </c>
      <c r="AA24" s="662"/>
      <c r="AB24" s="662"/>
      <c r="AC24" s="662"/>
      <c r="AD24" s="663" t="s">
        <v>168</v>
      </c>
      <c r="AE24" s="663"/>
      <c r="AF24" s="663"/>
      <c r="AG24" s="663"/>
      <c r="AH24" s="663"/>
      <c r="AI24" s="663"/>
      <c r="AJ24" s="663"/>
      <c r="AK24" s="663"/>
      <c r="AL24" s="664" t="s">
        <v>229</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229</v>
      </c>
      <c r="BP24" s="662"/>
      <c r="BQ24" s="662"/>
      <c r="BR24" s="662"/>
      <c r="BS24" s="668" t="s">
        <v>229</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41905847</v>
      </c>
      <c r="CS24" s="649"/>
      <c r="CT24" s="649"/>
      <c r="CU24" s="649"/>
      <c r="CV24" s="649"/>
      <c r="CW24" s="649"/>
      <c r="CX24" s="649"/>
      <c r="CY24" s="650"/>
      <c r="CZ24" s="653">
        <v>54.9</v>
      </c>
      <c r="DA24" s="654"/>
      <c r="DB24" s="654"/>
      <c r="DC24" s="673"/>
      <c r="DD24" s="692">
        <v>25616901</v>
      </c>
      <c r="DE24" s="649"/>
      <c r="DF24" s="649"/>
      <c r="DG24" s="649"/>
      <c r="DH24" s="649"/>
      <c r="DI24" s="649"/>
      <c r="DJ24" s="649"/>
      <c r="DK24" s="650"/>
      <c r="DL24" s="692">
        <v>25553010</v>
      </c>
      <c r="DM24" s="649"/>
      <c r="DN24" s="649"/>
      <c r="DO24" s="649"/>
      <c r="DP24" s="649"/>
      <c r="DQ24" s="649"/>
      <c r="DR24" s="649"/>
      <c r="DS24" s="649"/>
      <c r="DT24" s="649"/>
      <c r="DU24" s="649"/>
      <c r="DV24" s="650"/>
      <c r="DW24" s="653">
        <v>56.7</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2090589</v>
      </c>
      <c r="S25" s="660"/>
      <c r="T25" s="660"/>
      <c r="U25" s="660"/>
      <c r="V25" s="660"/>
      <c r="W25" s="660"/>
      <c r="X25" s="660"/>
      <c r="Y25" s="661"/>
      <c r="Z25" s="662">
        <v>2.7</v>
      </c>
      <c r="AA25" s="662"/>
      <c r="AB25" s="662"/>
      <c r="AC25" s="662"/>
      <c r="AD25" s="663">
        <v>411690</v>
      </c>
      <c r="AE25" s="663"/>
      <c r="AF25" s="663"/>
      <c r="AG25" s="663"/>
      <c r="AH25" s="663"/>
      <c r="AI25" s="663"/>
      <c r="AJ25" s="663"/>
      <c r="AK25" s="663"/>
      <c r="AL25" s="664">
        <v>1</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168</v>
      </c>
      <c r="BP25" s="662"/>
      <c r="BQ25" s="662"/>
      <c r="BR25" s="662"/>
      <c r="BS25" s="668" t="s">
        <v>121</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14249353</v>
      </c>
      <c r="CS25" s="695"/>
      <c r="CT25" s="695"/>
      <c r="CU25" s="695"/>
      <c r="CV25" s="695"/>
      <c r="CW25" s="695"/>
      <c r="CX25" s="695"/>
      <c r="CY25" s="696"/>
      <c r="CZ25" s="664">
        <v>18.7</v>
      </c>
      <c r="DA25" s="693"/>
      <c r="DB25" s="693"/>
      <c r="DC25" s="697"/>
      <c r="DD25" s="668">
        <v>12830736</v>
      </c>
      <c r="DE25" s="695"/>
      <c r="DF25" s="695"/>
      <c r="DG25" s="695"/>
      <c r="DH25" s="695"/>
      <c r="DI25" s="695"/>
      <c r="DJ25" s="695"/>
      <c r="DK25" s="696"/>
      <c r="DL25" s="668">
        <v>12769600</v>
      </c>
      <c r="DM25" s="695"/>
      <c r="DN25" s="695"/>
      <c r="DO25" s="695"/>
      <c r="DP25" s="695"/>
      <c r="DQ25" s="695"/>
      <c r="DR25" s="695"/>
      <c r="DS25" s="695"/>
      <c r="DT25" s="695"/>
      <c r="DU25" s="695"/>
      <c r="DV25" s="696"/>
      <c r="DW25" s="664">
        <v>28.3</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341958</v>
      </c>
      <c r="S26" s="660"/>
      <c r="T26" s="660"/>
      <c r="U26" s="660"/>
      <c r="V26" s="660"/>
      <c r="W26" s="660"/>
      <c r="X26" s="660"/>
      <c r="Y26" s="661"/>
      <c r="Z26" s="662">
        <v>0.4</v>
      </c>
      <c r="AA26" s="662"/>
      <c r="AB26" s="662"/>
      <c r="AC26" s="662"/>
      <c r="AD26" s="663" t="s">
        <v>229</v>
      </c>
      <c r="AE26" s="663"/>
      <c r="AF26" s="663"/>
      <c r="AG26" s="663"/>
      <c r="AH26" s="663"/>
      <c r="AI26" s="663"/>
      <c r="AJ26" s="663"/>
      <c r="AK26" s="663"/>
      <c r="AL26" s="664" t="s">
        <v>229</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229</v>
      </c>
      <c r="BP26" s="662"/>
      <c r="BQ26" s="662"/>
      <c r="BR26" s="662"/>
      <c r="BS26" s="668" t="s">
        <v>121</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9449739</v>
      </c>
      <c r="CS26" s="660"/>
      <c r="CT26" s="660"/>
      <c r="CU26" s="660"/>
      <c r="CV26" s="660"/>
      <c r="CW26" s="660"/>
      <c r="CX26" s="660"/>
      <c r="CY26" s="661"/>
      <c r="CZ26" s="664">
        <v>12.4</v>
      </c>
      <c r="DA26" s="693"/>
      <c r="DB26" s="693"/>
      <c r="DC26" s="697"/>
      <c r="DD26" s="668">
        <v>8296434</v>
      </c>
      <c r="DE26" s="660"/>
      <c r="DF26" s="660"/>
      <c r="DG26" s="660"/>
      <c r="DH26" s="660"/>
      <c r="DI26" s="660"/>
      <c r="DJ26" s="660"/>
      <c r="DK26" s="661"/>
      <c r="DL26" s="668" t="s">
        <v>229</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12975929</v>
      </c>
      <c r="S27" s="660"/>
      <c r="T27" s="660"/>
      <c r="U27" s="660"/>
      <c r="V27" s="660"/>
      <c r="W27" s="660"/>
      <c r="X27" s="660"/>
      <c r="Y27" s="661"/>
      <c r="Z27" s="662">
        <v>16.8</v>
      </c>
      <c r="AA27" s="662"/>
      <c r="AB27" s="662"/>
      <c r="AC27" s="662"/>
      <c r="AD27" s="663" t="s">
        <v>229</v>
      </c>
      <c r="AE27" s="663"/>
      <c r="AF27" s="663"/>
      <c r="AG27" s="663"/>
      <c r="AH27" s="663"/>
      <c r="AI27" s="663"/>
      <c r="AJ27" s="663"/>
      <c r="AK27" s="663"/>
      <c r="AL27" s="664" t="s">
        <v>121</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35560610</v>
      </c>
      <c r="BH27" s="660"/>
      <c r="BI27" s="660"/>
      <c r="BJ27" s="660"/>
      <c r="BK27" s="660"/>
      <c r="BL27" s="660"/>
      <c r="BM27" s="660"/>
      <c r="BN27" s="661"/>
      <c r="BO27" s="662">
        <v>100</v>
      </c>
      <c r="BP27" s="662"/>
      <c r="BQ27" s="662"/>
      <c r="BR27" s="662"/>
      <c r="BS27" s="668">
        <v>187453</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21196483</v>
      </c>
      <c r="CS27" s="695"/>
      <c r="CT27" s="695"/>
      <c r="CU27" s="695"/>
      <c r="CV27" s="695"/>
      <c r="CW27" s="695"/>
      <c r="CX27" s="695"/>
      <c r="CY27" s="696"/>
      <c r="CZ27" s="664">
        <v>27.8</v>
      </c>
      <c r="DA27" s="693"/>
      <c r="DB27" s="693"/>
      <c r="DC27" s="697"/>
      <c r="DD27" s="668">
        <v>6469894</v>
      </c>
      <c r="DE27" s="695"/>
      <c r="DF27" s="695"/>
      <c r="DG27" s="695"/>
      <c r="DH27" s="695"/>
      <c r="DI27" s="695"/>
      <c r="DJ27" s="695"/>
      <c r="DK27" s="696"/>
      <c r="DL27" s="668">
        <v>6467139</v>
      </c>
      <c r="DM27" s="695"/>
      <c r="DN27" s="695"/>
      <c r="DO27" s="695"/>
      <c r="DP27" s="695"/>
      <c r="DQ27" s="695"/>
      <c r="DR27" s="695"/>
      <c r="DS27" s="695"/>
      <c r="DT27" s="695"/>
      <c r="DU27" s="695"/>
      <c r="DV27" s="696"/>
      <c r="DW27" s="664">
        <v>14.3</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v>21591</v>
      </c>
      <c r="S28" s="660"/>
      <c r="T28" s="660"/>
      <c r="U28" s="660"/>
      <c r="V28" s="660"/>
      <c r="W28" s="660"/>
      <c r="X28" s="660"/>
      <c r="Y28" s="661"/>
      <c r="Z28" s="662">
        <v>0</v>
      </c>
      <c r="AA28" s="662"/>
      <c r="AB28" s="662"/>
      <c r="AC28" s="662"/>
      <c r="AD28" s="663">
        <v>21591</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6460011</v>
      </c>
      <c r="CS28" s="660"/>
      <c r="CT28" s="660"/>
      <c r="CU28" s="660"/>
      <c r="CV28" s="660"/>
      <c r="CW28" s="660"/>
      <c r="CX28" s="660"/>
      <c r="CY28" s="661"/>
      <c r="CZ28" s="664">
        <v>8.5</v>
      </c>
      <c r="DA28" s="693"/>
      <c r="DB28" s="693"/>
      <c r="DC28" s="697"/>
      <c r="DD28" s="668">
        <v>6316271</v>
      </c>
      <c r="DE28" s="660"/>
      <c r="DF28" s="660"/>
      <c r="DG28" s="660"/>
      <c r="DH28" s="660"/>
      <c r="DI28" s="660"/>
      <c r="DJ28" s="660"/>
      <c r="DK28" s="661"/>
      <c r="DL28" s="668">
        <v>6316271</v>
      </c>
      <c r="DM28" s="660"/>
      <c r="DN28" s="660"/>
      <c r="DO28" s="660"/>
      <c r="DP28" s="660"/>
      <c r="DQ28" s="660"/>
      <c r="DR28" s="660"/>
      <c r="DS28" s="660"/>
      <c r="DT28" s="660"/>
      <c r="DU28" s="660"/>
      <c r="DV28" s="661"/>
      <c r="DW28" s="664">
        <v>14</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5230470</v>
      </c>
      <c r="S29" s="660"/>
      <c r="T29" s="660"/>
      <c r="U29" s="660"/>
      <c r="V29" s="660"/>
      <c r="W29" s="660"/>
      <c r="X29" s="660"/>
      <c r="Y29" s="661"/>
      <c r="Z29" s="662">
        <v>6.8</v>
      </c>
      <c r="AA29" s="662"/>
      <c r="AB29" s="662"/>
      <c r="AC29" s="662"/>
      <c r="AD29" s="663" t="s">
        <v>229</v>
      </c>
      <c r="AE29" s="663"/>
      <c r="AF29" s="663"/>
      <c r="AG29" s="663"/>
      <c r="AH29" s="663"/>
      <c r="AI29" s="663"/>
      <c r="AJ29" s="663"/>
      <c r="AK29" s="663"/>
      <c r="AL29" s="664" t="s">
        <v>168</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6459762</v>
      </c>
      <c r="CS29" s="695"/>
      <c r="CT29" s="695"/>
      <c r="CU29" s="695"/>
      <c r="CV29" s="695"/>
      <c r="CW29" s="695"/>
      <c r="CX29" s="695"/>
      <c r="CY29" s="696"/>
      <c r="CZ29" s="664">
        <v>8.5</v>
      </c>
      <c r="DA29" s="693"/>
      <c r="DB29" s="693"/>
      <c r="DC29" s="697"/>
      <c r="DD29" s="668">
        <v>6316022</v>
      </c>
      <c r="DE29" s="695"/>
      <c r="DF29" s="695"/>
      <c r="DG29" s="695"/>
      <c r="DH29" s="695"/>
      <c r="DI29" s="695"/>
      <c r="DJ29" s="695"/>
      <c r="DK29" s="696"/>
      <c r="DL29" s="668">
        <v>6316022</v>
      </c>
      <c r="DM29" s="695"/>
      <c r="DN29" s="695"/>
      <c r="DO29" s="695"/>
      <c r="DP29" s="695"/>
      <c r="DQ29" s="695"/>
      <c r="DR29" s="695"/>
      <c r="DS29" s="695"/>
      <c r="DT29" s="695"/>
      <c r="DU29" s="695"/>
      <c r="DV29" s="696"/>
      <c r="DW29" s="664">
        <v>14</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1033210</v>
      </c>
      <c r="S30" s="660"/>
      <c r="T30" s="660"/>
      <c r="U30" s="660"/>
      <c r="V30" s="660"/>
      <c r="W30" s="660"/>
      <c r="X30" s="660"/>
      <c r="Y30" s="661"/>
      <c r="Z30" s="662">
        <v>1.3</v>
      </c>
      <c r="AA30" s="662"/>
      <c r="AB30" s="662"/>
      <c r="AC30" s="662"/>
      <c r="AD30" s="663">
        <v>184658</v>
      </c>
      <c r="AE30" s="663"/>
      <c r="AF30" s="663"/>
      <c r="AG30" s="663"/>
      <c r="AH30" s="663"/>
      <c r="AI30" s="663"/>
      <c r="AJ30" s="663"/>
      <c r="AK30" s="663"/>
      <c r="AL30" s="664">
        <v>0.4</v>
      </c>
      <c r="AM30" s="665"/>
      <c r="AN30" s="665"/>
      <c r="AO30" s="666"/>
      <c r="AP30" s="707" t="s">
        <v>299</v>
      </c>
      <c r="AQ30" s="708"/>
      <c r="AR30" s="708"/>
      <c r="AS30" s="708"/>
      <c r="AT30" s="713" t="s">
        <v>300</v>
      </c>
      <c r="AU30" s="210"/>
      <c r="AV30" s="210"/>
      <c r="AW30" s="210"/>
      <c r="AX30" s="645" t="s">
        <v>177</v>
      </c>
      <c r="AY30" s="646"/>
      <c r="AZ30" s="646"/>
      <c r="BA30" s="646"/>
      <c r="BB30" s="646"/>
      <c r="BC30" s="646"/>
      <c r="BD30" s="646"/>
      <c r="BE30" s="646"/>
      <c r="BF30" s="647"/>
      <c r="BG30" s="719">
        <v>98.9</v>
      </c>
      <c r="BH30" s="720"/>
      <c r="BI30" s="720"/>
      <c r="BJ30" s="720"/>
      <c r="BK30" s="720"/>
      <c r="BL30" s="720"/>
      <c r="BM30" s="654">
        <v>94.7</v>
      </c>
      <c r="BN30" s="720"/>
      <c r="BO30" s="720"/>
      <c r="BP30" s="720"/>
      <c r="BQ30" s="721"/>
      <c r="BR30" s="719">
        <v>97.9</v>
      </c>
      <c r="BS30" s="720"/>
      <c r="BT30" s="720"/>
      <c r="BU30" s="720"/>
      <c r="BV30" s="720"/>
      <c r="BW30" s="720"/>
      <c r="BX30" s="654">
        <v>93.3</v>
      </c>
      <c r="BY30" s="720"/>
      <c r="BZ30" s="720"/>
      <c r="CA30" s="720"/>
      <c r="CB30" s="721"/>
      <c r="CD30" s="724"/>
      <c r="CE30" s="725"/>
      <c r="CF30" s="674" t="s">
        <v>301</v>
      </c>
      <c r="CG30" s="675"/>
      <c r="CH30" s="675"/>
      <c r="CI30" s="675"/>
      <c r="CJ30" s="675"/>
      <c r="CK30" s="675"/>
      <c r="CL30" s="675"/>
      <c r="CM30" s="675"/>
      <c r="CN30" s="675"/>
      <c r="CO30" s="675"/>
      <c r="CP30" s="675"/>
      <c r="CQ30" s="676"/>
      <c r="CR30" s="659">
        <v>5801131</v>
      </c>
      <c r="CS30" s="660"/>
      <c r="CT30" s="660"/>
      <c r="CU30" s="660"/>
      <c r="CV30" s="660"/>
      <c r="CW30" s="660"/>
      <c r="CX30" s="660"/>
      <c r="CY30" s="661"/>
      <c r="CZ30" s="664">
        <v>7.6</v>
      </c>
      <c r="DA30" s="693"/>
      <c r="DB30" s="693"/>
      <c r="DC30" s="697"/>
      <c r="DD30" s="668">
        <v>5713847</v>
      </c>
      <c r="DE30" s="660"/>
      <c r="DF30" s="660"/>
      <c r="DG30" s="660"/>
      <c r="DH30" s="660"/>
      <c r="DI30" s="660"/>
      <c r="DJ30" s="660"/>
      <c r="DK30" s="661"/>
      <c r="DL30" s="668">
        <v>5713847</v>
      </c>
      <c r="DM30" s="660"/>
      <c r="DN30" s="660"/>
      <c r="DO30" s="660"/>
      <c r="DP30" s="660"/>
      <c r="DQ30" s="660"/>
      <c r="DR30" s="660"/>
      <c r="DS30" s="660"/>
      <c r="DT30" s="660"/>
      <c r="DU30" s="660"/>
      <c r="DV30" s="661"/>
      <c r="DW30" s="664">
        <v>12.7</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701356</v>
      </c>
      <c r="S31" s="660"/>
      <c r="T31" s="660"/>
      <c r="U31" s="660"/>
      <c r="V31" s="660"/>
      <c r="W31" s="660"/>
      <c r="X31" s="660"/>
      <c r="Y31" s="661"/>
      <c r="Z31" s="662">
        <v>0.9</v>
      </c>
      <c r="AA31" s="662"/>
      <c r="AB31" s="662"/>
      <c r="AC31" s="662"/>
      <c r="AD31" s="663" t="s">
        <v>121</v>
      </c>
      <c r="AE31" s="663"/>
      <c r="AF31" s="663"/>
      <c r="AG31" s="663"/>
      <c r="AH31" s="663"/>
      <c r="AI31" s="663"/>
      <c r="AJ31" s="663"/>
      <c r="AK31" s="663"/>
      <c r="AL31" s="664" t="s">
        <v>229</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v>
      </c>
      <c r="BH31" s="695"/>
      <c r="BI31" s="695"/>
      <c r="BJ31" s="695"/>
      <c r="BK31" s="695"/>
      <c r="BL31" s="695"/>
      <c r="BM31" s="665">
        <v>95.2</v>
      </c>
      <c r="BN31" s="717"/>
      <c r="BO31" s="717"/>
      <c r="BP31" s="717"/>
      <c r="BQ31" s="718"/>
      <c r="BR31" s="716">
        <v>98.9</v>
      </c>
      <c r="BS31" s="695"/>
      <c r="BT31" s="695"/>
      <c r="BU31" s="695"/>
      <c r="BV31" s="695"/>
      <c r="BW31" s="695"/>
      <c r="BX31" s="665">
        <v>94.7</v>
      </c>
      <c r="BY31" s="717"/>
      <c r="BZ31" s="717"/>
      <c r="CA31" s="717"/>
      <c r="CB31" s="718"/>
      <c r="CD31" s="724"/>
      <c r="CE31" s="725"/>
      <c r="CF31" s="674" t="s">
        <v>305</v>
      </c>
      <c r="CG31" s="675"/>
      <c r="CH31" s="675"/>
      <c r="CI31" s="675"/>
      <c r="CJ31" s="675"/>
      <c r="CK31" s="675"/>
      <c r="CL31" s="675"/>
      <c r="CM31" s="675"/>
      <c r="CN31" s="675"/>
      <c r="CO31" s="675"/>
      <c r="CP31" s="675"/>
      <c r="CQ31" s="676"/>
      <c r="CR31" s="659">
        <v>658631</v>
      </c>
      <c r="CS31" s="695"/>
      <c r="CT31" s="695"/>
      <c r="CU31" s="695"/>
      <c r="CV31" s="695"/>
      <c r="CW31" s="695"/>
      <c r="CX31" s="695"/>
      <c r="CY31" s="696"/>
      <c r="CZ31" s="664">
        <v>0.9</v>
      </c>
      <c r="DA31" s="693"/>
      <c r="DB31" s="693"/>
      <c r="DC31" s="697"/>
      <c r="DD31" s="668">
        <v>602175</v>
      </c>
      <c r="DE31" s="695"/>
      <c r="DF31" s="695"/>
      <c r="DG31" s="695"/>
      <c r="DH31" s="695"/>
      <c r="DI31" s="695"/>
      <c r="DJ31" s="695"/>
      <c r="DK31" s="696"/>
      <c r="DL31" s="668">
        <v>602175</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801035</v>
      </c>
      <c r="S32" s="660"/>
      <c r="T32" s="660"/>
      <c r="U32" s="660"/>
      <c r="V32" s="660"/>
      <c r="W32" s="660"/>
      <c r="X32" s="660"/>
      <c r="Y32" s="661"/>
      <c r="Z32" s="662">
        <v>1</v>
      </c>
      <c r="AA32" s="662"/>
      <c r="AB32" s="662"/>
      <c r="AC32" s="662"/>
      <c r="AD32" s="663" t="s">
        <v>121</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98.8</v>
      </c>
      <c r="BH32" s="729"/>
      <c r="BI32" s="729"/>
      <c r="BJ32" s="729"/>
      <c r="BK32" s="729"/>
      <c r="BL32" s="729"/>
      <c r="BM32" s="730">
        <v>94.1</v>
      </c>
      <c r="BN32" s="729"/>
      <c r="BO32" s="729"/>
      <c r="BP32" s="729"/>
      <c r="BQ32" s="731"/>
      <c r="BR32" s="728">
        <v>98.7</v>
      </c>
      <c r="BS32" s="729"/>
      <c r="BT32" s="729"/>
      <c r="BU32" s="729"/>
      <c r="BV32" s="729"/>
      <c r="BW32" s="729"/>
      <c r="BX32" s="730">
        <v>93.2</v>
      </c>
      <c r="BY32" s="729"/>
      <c r="BZ32" s="729"/>
      <c r="CA32" s="729"/>
      <c r="CB32" s="731"/>
      <c r="CD32" s="726"/>
      <c r="CE32" s="727"/>
      <c r="CF32" s="674" t="s">
        <v>308</v>
      </c>
      <c r="CG32" s="675"/>
      <c r="CH32" s="675"/>
      <c r="CI32" s="675"/>
      <c r="CJ32" s="675"/>
      <c r="CK32" s="675"/>
      <c r="CL32" s="675"/>
      <c r="CM32" s="675"/>
      <c r="CN32" s="675"/>
      <c r="CO32" s="675"/>
      <c r="CP32" s="675"/>
      <c r="CQ32" s="676"/>
      <c r="CR32" s="659">
        <v>249</v>
      </c>
      <c r="CS32" s="660"/>
      <c r="CT32" s="660"/>
      <c r="CU32" s="660"/>
      <c r="CV32" s="660"/>
      <c r="CW32" s="660"/>
      <c r="CX32" s="660"/>
      <c r="CY32" s="661"/>
      <c r="CZ32" s="664">
        <v>0</v>
      </c>
      <c r="DA32" s="693"/>
      <c r="DB32" s="693"/>
      <c r="DC32" s="697"/>
      <c r="DD32" s="668">
        <v>249</v>
      </c>
      <c r="DE32" s="660"/>
      <c r="DF32" s="660"/>
      <c r="DG32" s="660"/>
      <c r="DH32" s="660"/>
      <c r="DI32" s="660"/>
      <c r="DJ32" s="660"/>
      <c r="DK32" s="661"/>
      <c r="DL32" s="668">
        <v>249</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855575</v>
      </c>
      <c r="S33" s="660"/>
      <c r="T33" s="660"/>
      <c r="U33" s="660"/>
      <c r="V33" s="660"/>
      <c r="W33" s="660"/>
      <c r="X33" s="660"/>
      <c r="Y33" s="661"/>
      <c r="Z33" s="662">
        <v>1.1000000000000001</v>
      </c>
      <c r="AA33" s="662"/>
      <c r="AB33" s="662"/>
      <c r="AC33" s="662"/>
      <c r="AD33" s="663" t="s">
        <v>229</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27395211</v>
      </c>
      <c r="CS33" s="695"/>
      <c r="CT33" s="695"/>
      <c r="CU33" s="695"/>
      <c r="CV33" s="695"/>
      <c r="CW33" s="695"/>
      <c r="CX33" s="695"/>
      <c r="CY33" s="696"/>
      <c r="CZ33" s="664">
        <v>35.9</v>
      </c>
      <c r="DA33" s="693"/>
      <c r="DB33" s="693"/>
      <c r="DC33" s="697"/>
      <c r="DD33" s="668">
        <v>21886242</v>
      </c>
      <c r="DE33" s="695"/>
      <c r="DF33" s="695"/>
      <c r="DG33" s="695"/>
      <c r="DH33" s="695"/>
      <c r="DI33" s="695"/>
      <c r="DJ33" s="695"/>
      <c r="DK33" s="696"/>
      <c r="DL33" s="668">
        <v>17627474</v>
      </c>
      <c r="DM33" s="695"/>
      <c r="DN33" s="695"/>
      <c r="DO33" s="695"/>
      <c r="DP33" s="695"/>
      <c r="DQ33" s="695"/>
      <c r="DR33" s="695"/>
      <c r="DS33" s="695"/>
      <c r="DT33" s="695"/>
      <c r="DU33" s="695"/>
      <c r="DV33" s="696"/>
      <c r="DW33" s="664">
        <v>39.1</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1661886</v>
      </c>
      <c r="S34" s="660"/>
      <c r="T34" s="660"/>
      <c r="U34" s="660"/>
      <c r="V34" s="660"/>
      <c r="W34" s="660"/>
      <c r="X34" s="660"/>
      <c r="Y34" s="661"/>
      <c r="Z34" s="662">
        <v>2.1</v>
      </c>
      <c r="AA34" s="662"/>
      <c r="AB34" s="662"/>
      <c r="AC34" s="662"/>
      <c r="AD34" s="663">
        <v>49451</v>
      </c>
      <c r="AE34" s="663"/>
      <c r="AF34" s="663"/>
      <c r="AG34" s="663"/>
      <c r="AH34" s="663"/>
      <c r="AI34" s="663"/>
      <c r="AJ34" s="663"/>
      <c r="AK34" s="663"/>
      <c r="AL34" s="664">
        <v>0.1</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11307393</v>
      </c>
      <c r="CS34" s="660"/>
      <c r="CT34" s="660"/>
      <c r="CU34" s="660"/>
      <c r="CV34" s="660"/>
      <c r="CW34" s="660"/>
      <c r="CX34" s="660"/>
      <c r="CY34" s="661"/>
      <c r="CZ34" s="664">
        <v>14.8</v>
      </c>
      <c r="DA34" s="693"/>
      <c r="DB34" s="693"/>
      <c r="DC34" s="697"/>
      <c r="DD34" s="668">
        <v>8480708</v>
      </c>
      <c r="DE34" s="660"/>
      <c r="DF34" s="660"/>
      <c r="DG34" s="660"/>
      <c r="DH34" s="660"/>
      <c r="DI34" s="660"/>
      <c r="DJ34" s="660"/>
      <c r="DK34" s="661"/>
      <c r="DL34" s="668">
        <v>7266524</v>
      </c>
      <c r="DM34" s="660"/>
      <c r="DN34" s="660"/>
      <c r="DO34" s="660"/>
      <c r="DP34" s="660"/>
      <c r="DQ34" s="660"/>
      <c r="DR34" s="660"/>
      <c r="DS34" s="660"/>
      <c r="DT34" s="660"/>
      <c r="DU34" s="660"/>
      <c r="DV34" s="661"/>
      <c r="DW34" s="664">
        <v>16.100000000000001</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5788300</v>
      </c>
      <c r="S35" s="660"/>
      <c r="T35" s="660"/>
      <c r="U35" s="660"/>
      <c r="V35" s="660"/>
      <c r="W35" s="660"/>
      <c r="X35" s="660"/>
      <c r="Y35" s="661"/>
      <c r="Z35" s="662">
        <v>7.5</v>
      </c>
      <c r="AA35" s="662"/>
      <c r="AB35" s="662"/>
      <c r="AC35" s="662"/>
      <c r="AD35" s="663" t="s">
        <v>168</v>
      </c>
      <c r="AE35" s="663"/>
      <c r="AF35" s="663"/>
      <c r="AG35" s="663"/>
      <c r="AH35" s="663"/>
      <c r="AI35" s="663"/>
      <c r="AJ35" s="663"/>
      <c r="AK35" s="663"/>
      <c r="AL35" s="664" t="s">
        <v>121</v>
      </c>
      <c r="AM35" s="665"/>
      <c r="AN35" s="665"/>
      <c r="AO35" s="666"/>
      <c r="AP35" s="214"/>
      <c r="AQ35" s="732" t="s">
        <v>316</v>
      </c>
      <c r="AR35" s="733"/>
      <c r="AS35" s="733"/>
      <c r="AT35" s="733"/>
      <c r="AU35" s="733"/>
      <c r="AV35" s="733"/>
      <c r="AW35" s="733"/>
      <c r="AX35" s="733"/>
      <c r="AY35" s="734"/>
      <c r="AZ35" s="648">
        <v>11573405</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1300199</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350228</v>
      </c>
      <c r="CS35" s="695"/>
      <c r="CT35" s="695"/>
      <c r="CU35" s="695"/>
      <c r="CV35" s="695"/>
      <c r="CW35" s="695"/>
      <c r="CX35" s="695"/>
      <c r="CY35" s="696"/>
      <c r="CZ35" s="664">
        <v>0.5</v>
      </c>
      <c r="DA35" s="693"/>
      <c r="DB35" s="693"/>
      <c r="DC35" s="697"/>
      <c r="DD35" s="668">
        <v>343319</v>
      </c>
      <c r="DE35" s="695"/>
      <c r="DF35" s="695"/>
      <c r="DG35" s="695"/>
      <c r="DH35" s="695"/>
      <c r="DI35" s="695"/>
      <c r="DJ35" s="695"/>
      <c r="DK35" s="696"/>
      <c r="DL35" s="668">
        <v>332655</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168</v>
      </c>
      <c r="AA36" s="662"/>
      <c r="AB36" s="662"/>
      <c r="AC36" s="662"/>
      <c r="AD36" s="663" t="s">
        <v>121</v>
      </c>
      <c r="AE36" s="663"/>
      <c r="AF36" s="663"/>
      <c r="AG36" s="663"/>
      <c r="AH36" s="663"/>
      <c r="AI36" s="663"/>
      <c r="AJ36" s="663"/>
      <c r="AK36" s="663"/>
      <c r="AL36" s="664" t="s">
        <v>121</v>
      </c>
      <c r="AM36" s="665"/>
      <c r="AN36" s="665"/>
      <c r="AO36" s="666"/>
      <c r="AQ36" s="736" t="s">
        <v>320</v>
      </c>
      <c r="AR36" s="737"/>
      <c r="AS36" s="737"/>
      <c r="AT36" s="737"/>
      <c r="AU36" s="737"/>
      <c r="AV36" s="737"/>
      <c r="AW36" s="737"/>
      <c r="AX36" s="737"/>
      <c r="AY36" s="738"/>
      <c r="AZ36" s="659">
        <v>1778560</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467602</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6104234</v>
      </c>
      <c r="CS36" s="660"/>
      <c r="CT36" s="660"/>
      <c r="CU36" s="660"/>
      <c r="CV36" s="660"/>
      <c r="CW36" s="660"/>
      <c r="CX36" s="660"/>
      <c r="CY36" s="661"/>
      <c r="CZ36" s="664">
        <v>8</v>
      </c>
      <c r="DA36" s="693"/>
      <c r="DB36" s="693"/>
      <c r="DC36" s="697"/>
      <c r="DD36" s="668">
        <v>5684197</v>
      </c>
      <c r="DE36" s="660"/>
      <c r="DF36" s="660"/>
      <c r="DG36" s="660"/>
      <c r="DH36" s="660"/>
      <c r="DI36" s="660"/>
      <c r="DJ36" s="660"/>
      <c r="DK36" s="661"/>
      <c r="DL36" s="668">
        <v>4263380</v>
      </c>
      <c r="DM36" s="660"/>
      <c r="DN36" s="660"/>
      <c r="DO36" s="660"/>
      <c r="DP36" s="660"/>
      <c r="DQ36" s="660"/>
      <c r="DR36" s="660"/>
      <c r="DS36" s="660"/>
      <c r="DT36" s="660"/>
      <c r="DU36" s="660"/>
      <c r="DV36" s="661"/>
      <c r="DW36" s="664">
        <v>9.5</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3371600</v>
      </c>
      <c r="S37" s="660"/>
      <c r="T37" s="660"/>
      <c r="U37" s="660"/>
      <c r="V37" s="660"/>
      <c r="W37" s="660"/>
      <c r="X37" s="660"/>
      <c r="Y37" s="661"/>
      <c r="Z37" s="662">
        <v>4.4000000000000004</v>
      </c>
      <c r="AA37" s="662"/>
      <c r="AB37" s="662"/>
      <c r="AC37" s="662"/>
      <c r="AD37" s="663" t="s">
        <v>229</v>
      </c>
      <c r="AE37" s="663"/>
      <c r="AF37" s="663"/>
      <c r="AG37" s="663"/>
      <c r="AH37" s="663"/>
      <c r="AI37" s="663"/>
      <c r="AJ37" s="663"/>
      <c r="AK37" s="663"/>
      <c r="AL37" s="664" t="s">
        <v>121</v>
      </c>
      <c r="AM37" s="665"/>
      <c r="AN37" s="665"/>
      <c r="AO37" s="666"/>
      <c r="AQ37" s="736" t="s">
        <v>324</v>
      </c>
      <c r="AR37" s="737"/>
      <c r="AS37" s="737"/>
      <c r="AT37" s="737"/>
      <c r="AU37" s="737"/>
      <c r="AV37" s="737"/>
      <c r="AW37" s="737"/>
      <c r="AX37" s="737"/>
      <c r="AY37" s="738"/>
      <c r="AZ37" s="659">
        <v>1664972</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29999</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19923</v>
      </c>
      <c r="CS37" s="695"/>
      <c r="CT37" s="695"/>
      <c r="CU37" s="695"/>
      <c r="CV37" s="695"/>
      <c r="CW37" s="695"/>
      <c r="CX37" s="695"/>
      <c r="CY37" s="696"/>
      <c r="CZ37" s="664">
        <v>0</v>
      </c>
      <c r="DA37" s="693"/>
      <c r="DB37" s="693"/>
      <c r="DC37" s="697"/>
      <c r="DD37" s="668">
        <v>19923</v>
      </c>
      <c r="DE37" s="695"/>
      <c r="DF37" s="695"/>
      <c r="DG37" s="695"/>
      <c r="DH37" s="695"/>
      <c r="DI37" s="695"/>
      <c r="DJ37" s="695"/>
      <c r="DK37" s="696"/>
      <c r="DL37" s="668">
        <v>18553</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77344648</v>
      </c>
      <c r="S38" s="740"/>
      <c r="T38" s="740"/>
      <c r="U38" s="740"/>
      <c r="V38" s="740"/>
      <c r="W38" s="740"/>
      <c r="X38" s="740"/>
      <c r="Y38" s="741"/>
      <c r="Z38" s="742">
        <v>100</v>
      </c>
      <c r="AA38" s="742"/>
      <c r="AB38" s="742"/>
      <c r="AC38" s="742"/>
      <c r="AD38" s="743">
        <v>41731060</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16433</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47361</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8113440</v>
      </c>
      <c r="CS38" s="660"/>
      <c r="CT38" s="660"/>
      <c r="CU38" s="660"/>
      <c r="CV38" s="660"/>
      <c r="CW38" s="660"/>
      <c r="CX38" s="660"/>
      <c r="CY38" s="661"/>
      <c r="CZ38" s="664">
        <v>10.6</v>
      </c>
      <c r="DA38" s="693"/>
      <c r="DB38" s="693"/>
      <c r="DC38" s="697"/>
      <c r="DD38" s="668">
        <v>6718397</v>
      </c>
      <c r="DE38" s="660"/>
      <c r="DF38" s="660"/>
      <c r="DG38" s="660"/>
      <c r="DH38" s="660"/>
      <c r="DI38" s="660"/>
      <c r="DJ38" s="660"/>
      <c r="DK38" s="661"/>
      <c r="DL38" s="668">
        <v>5764915</v>
      </c>
      <c r="DM38" s="660"/>
      <c r="DN38" s="660"/>
      <c r="DO38" s="660"/>
      <c r="DP38" s="660"/>
      <c r="DQ38" s="660"/>
      <c r="DR38" s="660"/>
      <c r="DS38" s="660"/>
      <c r="DT38" s="660"/>
      <c r="DU38" s="660"/>
      <c r="DV38" s="661"/>
      <c r="DW38" s="664">
        <v>12.8</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121</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109</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986041</v>
      </c>
      <c r="CS39" s="695"/>
      <c r="CT39" s="695"/>
      <c r="CU39" s="695"/>
      <c r="CV39" s="695"/>
      <c r="CW39" s="695"/>
      <c r="CX39" s="695"/>
      <c r="CY39" s="696"/>
      <c r="CZ39" s="664">
        <v>1.3</v>
      </c>
      <c r="DA39" s="693"/>
      <c r="DB39" s="693"/>
      <c r="DC39" s="697"/>
      <c r="DD39" s="668">
        <v>359579</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2510938</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96</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533875</v>
      </c>
      <c r="CS40" s="660"/>
      <c r="CT40" s="660"/>
      <c r="CU40" s="660"/>
      <c r="CV40" s="660"/>
      <c r="CW40" s="660"/>
      <c r="CX40" s="660"/>
      <c r="CY40" s="661"/>
      <c r="CZ40" s="664">
        <v>0.7</v>
      </c>
      <c r="DA40" s="693"/>
      <c r="DB40" s="693"/>
      <c r="DC40" s="697"/>
      <c r="DD40" s="668">
        <v>300042</v>
      </c>
      <c r="DE40" s="660"/>
      <c r="DF40" s="660"/>
      <c r="DG40" s="660"/>
      <c r="DH40" s="660"/>
      <c r="DI40" s="660"/>
      <c r="DJ40" s="660"/>
      <c r="DK40" s="661"/>
      <c r="DL40" s="668" t="s">
        <v>229</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5602502</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324</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7057765</v>
      </c>
      <c r="CS42" s="660"/>
      <c r="CT42" s="660"/>
      <c r="CU42" s="660"/>
      <c r="CV42" s="660"/>
      <c r="CW42" s="660"/>
      <c r="CX42" s="660"/>
      <c r="CY42" s="661"/>
      <c r="CZ42" s="664">
        <v>9.1999999999999993</v>
      </c>
      <c r="DA42" s="665"/>
      <c r="DB42" s="665"/>
      <c r="DC42" s="760"/>
      <c r="DD42" s="668">
        <v>2650703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188874</v>
      </c>
      <c r="CS43" s="695"/>
      <c r="CT43" s="695"/>
      <c r="CU43" s="695"/>
      <c r="CV43" s="695"/>
      <c r="CW43" s="695"/>
      <c r="CX43" s="695"/>
      <c r="CY43" s="696"/>
      <c r="CZ43" s="664">
        <v>0.2</v>
      </c>
      <c r="DA43" s="693"/>
      <c r="DB43" s="693"/>
      <c r="DC43" s="697"/>
      <c r="DD43" s="668">
        <v>188874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296</v>
      </c>
      <c r="CE44" s="772"/>
      <c r="CF44" s="656" t="s">
        <v>346</v>
      </c>
      <c r="CG44" s="657"/>
      <c r="CH44" s="657"/>
      <c r="CI44" s="657"/>
      <c r="CJ44" s="657"/>
      <c r="CK44" s="657"/>
      <c r="CL44" s="657"/>
      <c r="CM44" s="657"/>
      <c r="CN44" s="657"/>
      <c r="CO44" s="657"/>
      <c r="CP44" s="657"/>
      <c r="CQ44" s="658"/>
      <c r="CR44" s="659">
        <v>7056626</v>
      </c>
      <c r="CS44" s="660"/>
      <c r="CT44" s="660"/>
      <c r="CU44" s="660"/>
      <c r="CV44" s="660"/>
      <c r="CW44" s="660"/>
      <c r="CX44" s="660"/>
      <c r="CY44" s="661"/>
      <c r="CZ44" s="664">
        <v>9.1999999999999993</v>
      </c>
      <c r="DA44" s="665"/>
      <c r="DB44" s="665"/>
      <c r="DC44" s="760"/>
      <c r="DD44" s="668">
        <v>2650324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3206692</v>
      </c>
      <c r="CS45" s="695"/>
      <c r="CT45" s="695"/>
      <c r="CU45" s="695"/>
      <c r="CV45" s="695"/>
      <c r="CW45" s="695"/>
      <c r="CX45" s="695"/>
      <c r="CY45" s="696"/>
      <c r="CZ45" s="664">
        <v>4.2</v>
      </c>
      <c r="DA45" s="693"/>
      <c r="DB45" s="693"/>
      <c r="DC45" s="697"/>
      <c r="DD45" s="668">
        <v>181192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3755095</v>
      </c>
      <c r="CS46" s="660"/>
      <c r="CT46" s="660"/>
      <c r="CU46" s="660"/>
      <c r="CV46" s="660"/>
      <c r="CW46" s="660"/>
      <c r="CX46" s="660"/>
      <c r="CY46" s="661"/>
      <c r="CZ46" s="664">
        <v>4.9000000000000004</v>
      </c>
      <c r="DA46" s="665"/>
      <c r="DB46" s="665"/>
      <c r="DC46" s="760"/>
      <c r="DD46" s="668">
        <v>2421709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1139</v>
      </c>
      <c r="CS47" s="695"/>
      <c r="CT47" s="695"/>
      <c r="CU47" s="695"/>
      <c r="CV47" s="695"/>
      <c r="CW47" s="695"/>
      <c r="CX47" s="695"/>
      <c r="CY47" s="696"/>
      <c r="CZ47" s="664">
        <v>0</v>
      </c>
      <c r="DA47" s="693"/>
      <c r="DB47" s="693"/>
      <c r="DC47" s="697"/>
      <c r="DD47" s="668">
        <v>379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229</v>
      </c>
      <c r="CS48" s="660"/>
      <c r="CT48" s="660"/>
      <c r="CU48" s="660"/>
      <c r="CV48" s="660"/>
      <c r="CW48" s="660"/>
      <c r="CX48" s="660"/>
      <c r="CY48" s="661"/>
      <c r="CZ48" s="664" t="s">
        <v>121</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76358823</v>
      </c>
      <c r="CS49" s="729"/>
      <c r="CT49" s="729"/>
      <c r="CU49" s="729"/>
      <c r="CV49" s="729"/>
      <c r="CW49" s="729"/>
      <c r="CX49" s="729"/>
      <c r="CY49" s="761"/>
      <c r="CZ49" s="744">
        <v>100</v>
      </c>
      <c r="DA49" s="762"/>
      <c r="DB49" s="762"/>
      <c r="DC49" s="763"/>
      <c r="DD49" s="764">
        <v>50153846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UrEbSyFN0m/xMlEDtHWVD7YCouAD4gM/YNLKr4OXK6y6cpZGutH6hLJoVv2t9psV8kOFZHUUZ11kzfRfE1Y8Q==" saltValue="bbWcnb0NF0e/NM0f8vJY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Q1" zoomScale="70" zoomScaleNormal="25" zoomScaleSheetLayoutView="70" workbookViewId="0">
      <selection activeCell="BG34" sqref="BG34:BU3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77333</v>
      </c>
      <c r="R7" s="795"/>
      <c r="S7" s="795"/>
      <c r="T7" s="795"/>
      <c r="U7" s="795"/>
      <c r="V7" s="795">
        <v>76347</v>
      </c>
      <c r="W7" s="795"/>
      <c r="X7" s="795"/>
      <c r="Y7" s="795"/>
      <c r="Z7" s="795"/>
      <c r="AA7" s="795">
        <v>986</v>
      </c>
      <c r="AB7" s="795"/>
      <c r="AC7" s="795"/>
      <c r="AD7" s="795"/>
      <c r="AE7" s="796"/>
      <c r="AF7" s="797">
        <v>563</v>
      </c>
      <c r="AG7" s="798"/>
      <c r="AH7" s="798"/>
      <c r="AI7" s="798"/>
      <c r="AJ7" s="799"/>
      <c r="AK7" s="834">
        <v>892</v>
      </c>
      <c r="AL7" s="835"/>
      <c r="AM7" s="835"/>
      <c r="AN7" s="835"/>
      <c r="AO7" s="835"/>
      <c r="AP7" s="835">
        <v>70940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-2</v>
      </c>
      <c r="CI7" s="832"/>
      <c r="CJ7" s="832"/>
      <c r="CK7" s="832"/>
      <c r="CL7" s="833"/>
      <c r="CM7" s="831">
        <v>373</v>
      </c>
      <c r="CN7" s="832"/>
      <c r="CO7" s="832"/>
      <c r="CP7" s="832"/>
      <c r="CQ7" s="833"/>
      <c r="CR7" s="831">
        <v>302</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257942</v>
      </c>
      <c r="R8" s="819"/>
      <c r="S8" s="819"/>
      <c r="T8" s="819"/>
      <c r="U8" s="819"/>
      <c r="V8" s="819">
        <v>257942</v>
      </c>
      <c r="W8" s="819"/>
      <c r="X8" s="819"/>
      <c r="Y8" s="819"/>
      <c r="Z8" s="819"/>
      <c r="AA8" s="819">
        <v>0</v>
      </c>
      <c r="AB8" s="819"/>
      <c r="AC8" s="819"/>
      <c r="AD8" s="819"/>
      <c r="AE8" s="820"/>
      <c r="AF8" s="821" t="s">
        <v>121</v>
      </c>
      <c r="AG8" s="822"/>
      <c r="AH8" s="822"/>
      <c r="AI8" s="822"/>
      <c r="AJ8" s="823"/>
      <c r="AK8" s="824"/>
      <c r="AL8" s="825"/>
      <c r="AM8" s="825"/>
      <c r="AN8" s="825"/>
      <c r="AO8" s="825"/>
      <c r="AP8" s="825">
        <v>2076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155</v>
      </c>
      <c r="CI8" s="842"/>
      <c r="CJ8" s="842"/>
      <c r="CK8" s="842"/>
      <c r="CL8" s="843"/>
      <c r="CM8" s="841">
        <v>3784</v>
      </c>
      <c r="CN8" s="842"/>
      <c r="CO8" s="842"/>
      <c r="CP8" s="842"/>
      <c r="CQ8" s="843"/>
      <c r="CR8" s="841">
        <v>915</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574</v>
      </c>
      <c r="BT9" s="829"/>
      <c r="BU9" s="829"/>
      <c r="BV9" s="829"/>
      <c r="BW9" s="829"/>
      <c r="BX9" s="829"/>
      <c r="BY9" s="829"/>
      <c r="BZ9" s="829"/>
      <c r="CA9" s="829"/>
      <c r="CB9" s="829"/>
      <c r="CC9" s="829"/>
      <c r="CD9" s="829"/>
      <c r="CE9" s="829"/>
      <c r="CF9" s="829"/>
      <c r="CG9" s="830"/>
      <c r="CH9" s="841">
        <v>-6</v>
      </c>
      <c r="CI9" s="842"/>
      <c r="CJ9" s="842"/>
      <c r="CK9" s="842"/>
      <c r="CL9" s="843"/>
      <c r="CM9" s="841">
        <v>553</v>
      </c>
      <c r="CN9" s="842"/>
      <c r="CO9" s="842"/>
      <c r="CP9" s="842"/>
      <c r="CQ9" s="843"/>
      <c r="CR9" s="841">
        <v>401</v>
      </c>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575</v>
      </c>
      <c r="BT10" s="829"/>
      <c r="BU10" s="829"/>
      <c r="BV10" s="829"/>
      <c r="BW10" s="829"/>
      <c r="BX10" s="829"/>
      <c r="BY10" s="829"/>
      <c r="BZ10" s="829"/>
      <c r="CA10" s="829"/>
      <c r="CB10" s="829"/>
      <c r="CC10" s="829"/>
      <c r="CD10" s="829"/>
      <c r="CE10" s="829"/>
      <c r="CF10" s="829"/>
      <c r="CG10" s="830"/>
      <c r="CH10" s="841">
        <v>-34</v>
      </c>
      <c r="CI10" s="842"/>
      <c r="CJ10" s="842"/>
      <c r="CK10" s="842"/>
      <c r="CL10" s="843"/>
      <c r="CM10" s="841">
        <v>654</v>
      </c>
      <c r="CN10" s="842"/>
      <c r="CO10" s="842"/>
      <c r="CP10" s="842"/>
      <c r="CQ10" s="843"/>
      <c r="CR10" s="841">
        <v>300</v>
      </c>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576</v>
      </c>
      <c r="BT11" s="829"/>
      <c r="BU11" s="829"/>
      <c r="BV11" s="829"/>
      <c r="BW11" s="829"/>
      <c r="BX11" s="829"/>
      <c r="BY11" s="829"/>
      <c r="BZ11" s="829"/>
      <c r="CA11" s="829"/>
      <c r="CB11" s="829"/>
      <c r="CC11" s="829"/>
      <c r="CD11" s="829"/>
      <c r="CE11" s="829"/>
      <c r="CF11" s="829"/>
      <c r="CG11" s="830"/>
      <c r="CH11" s="841">
        <v>8</v>
      </c>
      <c r="CI11" s="842"/>
      <c r="CJ11" s="842"/>
      <c r="CK11" s="842"/>
      <c r="CL11" s="843"/>
      <c r="CM11" s="841">
        <v>71</v>
      </c>
      <c r="CN11" s="842"/>
      <c r="CO11" s="842"/>
      <c r="CP11" s="842"/>
      <c r="CQ11" s="843"/>
      <c r="CR11" s="841">
        <v>30</v>
      </c>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577</v>
      </c>
      <c r="BT12" s="829"/>
      <c r="BU12" s="829"/>
      <c r="BV12" s="829"/>
      <c r="BW12" s="829"/>
      <c r="BX12" s="829"/>
      <c r="BY12" s="829"/>
      <c r="BZ12" s="829"/>
      <c r="CA12" s="829"/>
      <c r="CB12" s="829"/>
      <c r="CC12" s="829"/>
      <c r="CD12" s="829"/>
      <c r="CE12" s="829"/>
      <c r="CF12" s="829"/>
      <c r="CG12" s="830"/>
      <c r="CH12" s="841">
        <v>2</v>
      </c>
      <c r="CI12" s="842"/>
      <c r="CJ12" s="842"/>
      <c r="CK12" s="842"/>
      <c r="CL12" s="843"/>
      <c r="CM12" s="841">
        <v>140</v>
      </c>
      <c r="CN12" s="842"/>
      <c r="CO12" s="842"/>
      <c r="CP12" s="842"/>
      <c r="CQ12" s="843"/>
      <c r="CR12" s="841">
        <v>26</v>
      </c>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578</v>
      </c>
      <c r="BT13" s="829"/>
      <c r="BU13" s="829"/>
      <c r="BV13" s="829"/>
      <c r="BW13" s="829"/>
      <c r="BX13" s="829"/>
      <c r="BY13" s="829"/>
      <c r="BZ13" s="829"/>
      <c r="CA13" s="829"/>
      <c r="CB13" s="829"/>
      <c r="CC13" s="829"/>
      <c r="CD13" s="829"/>
      <c r="CE13" s="829"/>
      <c r="CF13" s="829"/>
      <c r="CG13" s="830"/>
      <c r="CH13" s="841">
        <v>1</v>
      </c>
      <c r="CI13" s="842"/>
      <c r="CJ13" s="842"/>
      <c r="CK13" s="842"/>
      <c r="CL13" s="843"/>
      <c r="CM13" s="841">
        <v>95</v>
      </c>
      <c r="CN13" s="842"/>
      <c r="CO13" s="842"/>
      <c r="CP13" s="842"/>
      <c r="CQ13" s="843"/>
      <c r="CR13" s="841">
        <v>40</v>
      </c>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579</v>
      </c>
      <c r="BT14" s="829"/>
      <c r="BU14" s="829"/>
      <c r="BV14" s="829"/>
      <c r="BW14" s="829"/>
      <c r="BX14" s="829"/>
      <c r="BY14" s="829"/>
      <c r="BZ14" s="829"/>
      <c r="CA14" s="829"/>
      <c r="CB14" s="829"/>
      <c r="CC14" s="829"/>
      <c r="CD14" s="829"/>
      <c r="CE14" s="829"/>
      <c r="CF14" s="829"/>
      <c r="CG14" s="830"/>
      <c r="CH14" s="841">
        <v>42</v>
      </c>
      <c r="CI14" s="842"/>
      <c r="CJ14" s="842"/>
      <c r="CK14" s="842"/>
      <c r="CL14" s="843"/>
      <c r="CM14" s="841">
        <v>2960</v>
      </c>
      <c r="CN14" s="842"/>
      <c r="CO14" s="842"/>
      <c r="CP14" s="842"/>
      <c r="CQ14" s="843"/>
      <c r="CR14" s="841">
        <v>5</v>
      </c>
      <c r="CS14" s="842"/>
      <c r="CT14" s="842"/>
      <c r="CU14" s="842"/>
      <c r="CV14" s="843"/>
      <c r="CW14" s="841">
        <v>5</v>
      </c>
      <c r="CX14" s="842"/>
      <c r="CY14" s="842"/>
      <c r="CZ14" s="842"/>
      <c r="DA14" s="843"/>
      <c r="DB14" s="841"/>
      <c r="DC14" s="842"/>
      <c r="DD14" s="842"/>
      <c r="DE14" s="842"/>
      <c r="DF14" s="843"/>
      <c r="DG14" s="841">
        <v>2500</v>
      </c>
      <c r="DH14" s="842"/>
      <c r="DI14" s="842"/>
      <c r="DJ14" s="842"/>
      <c r="DK14" s="843"/>
      <c r="DL14" s="841"/>
      <c r="DM14" s="842"/>
      <c r="DN14" s="842"/>
      <c r="DO14" s="842"/>
      <c r="DP14" s="843"/>
      <c r="DQ14" s="841">
        <v>2139</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580</v>
      </c>
      <c r="BT15" s="829"/>
      <c r="BU15" s="829"/>
      <c r="BV15" s="829"/>
      <c r="BW15" s="829"/>
      <c r="BX15" s="829"/>
      <c r="BY15" s="829"/>
      <c r="BZ15" s="829"/>
      <c r="CA15" s="829"/>
      <c r="CB15" s="829"/>
      <c r="CC15" s="829"/>
      <c r="CD15" s="829"/>
      <c r="CE15" s="829"/>
      <c r="CF15" s="829"/>
      <c r="CG15" s="830"/>
      <c r="CH15" s="841" t="s">
        <v>582</v>
      </c>
      <c r="CI15" s="842"/>
      <c r="CJ15" s="842"/>
      <c r="CK15" s="842"/>
      <c r="CL15" s="843"/>
      <c r="CM15" s="841" t="s">
        <v>582</v>
      </c>
      <c r="CN15" s="842"/>
      <c r="CO15" s="842"/>
      <c r="CP15" s="842"/>
      <c r="CQ15" s="843"/>
      <c r="CR15" s="841">
        <v>30</v>
      </c>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581</v>
      </c>
      <c r="BT16" s="829"/>
      <c r="BU16" s="829"/>
      <c r="BV16" s="829"/>
      <c r="BW16" s="829"/>
      <c r="BX16" s="829"/>
      <c r="BY16" s="829"/>
      <c r="BZ16" s="829"/>
      <c r="CA16" s="829"/>
      <c r="CB16" s="829"/>
      <c r="CC16" s="829"/>
      <c r="CD16" s="829"/>
      <c r="CE16" s="829"/>
      <c r="CF16" s="829"/>
      <c r="CG16" s="830"/>
      <c r="CH16" s="841">
        <v>-1</v>
      </c>
      <c r="CI16" s="842"/>
      <c r="CJ16" s="842"/>
      <c r="CK16" s="842"/>
      <c r="CL16" s="843"/>
      <c r="CM16" s="841">
        <v>235</v>
      </c>
      <c r="CN16" s="842"/>
      <c r="CO16" s="842"/>
      <c r="CP16" s="842"/>
      <c r="CQ16" s="843"/>
      <c r="CR16" s="841">
        <v>33</v>
      </c>
      <c r="CS16" s="842"/>
      <c r="CT16" s="842"/>
      <c r="CU16" s="842"/>
      <c r="CV16" s="843"/>
      <c r="CW16" s="841">
        <v>4</v>
      </c>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563</v>
      </c>
      <c r="AG23" s="854"/>
      <c r="AH23" s="854"/>
      <c r="AI23" s="854"/>
      <c r="AJ23" s="857"/>
      <c r="AK23" s="858"/>
      <c r="AL23" s="859"/>
      <c r="AM23" s="859"/>
      <c r="AN23" s="859"/>
      <c r="AO23" s="859"/>
      <c r="AP23" s="854"/>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26993</v>
      </c>
      <c r="R28" s="883"/>
      <c r="S28" s="883"/>
      <c r="T28" s="883"/>
      <c r="U28" s="883"/>
      <c r="V28" s="883">
        <v>25693</v>
      </c>
      <c r="W28" s="883"/>
      <c r="X28" s="883"/>
      <c r="Y28" s="883"/>
      <c r="Z28" s="883"/>
      <c r="AA28" s="883">
        <v>1300</v>
      </c>
      <c r="AB28" s="883"/>
      <c r="AC28" s="883"/>
      <c r="AD28" s="883"/>
      <c r="AE28" s="884"/>
      <c r="AF28" s="885">
        <v>1300</v>
      </c>
      <c r="AG28" s="883"/>
      <c r="AH28" s="883"/>
      <c r="AI28" s="883"/>
      <c r="AJ28" s="886"/>
      <c r="AK28" s="887">
        <v>2462</v>
      </c>
      <c r="AL28" s="878"/>
      <c r="AM28" s="878"/>
      <c r="AN28" s="878"/>
      <c r="AO28" s="878"/>
      <c r="AP28" s="878"/>
      <c r="AQ28" s="878"/>
      <c r="AR28" s="878"/>
      <c r="AS28" s="878"/>
      <c r="AT28" s="878"/>
      <c r="AU28" s="878">
        <v>2462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107</v>
      </c>
      <c r="R29" s="819"/>
      <c r="S29" s="819"/>
      <c r="T29" s="819"/>
      <c r="U29" s="819"/>
      <c r="V29" s="819">
        <v>107</v>
      </c>
      <c r="W29" s="819"/>
      <c r="X29" s="819"/>
      <c r="Y29" s="819"/>
      <c r="Z29" s="819"/>
      <c r="AA29" s="819">
        <v>0</v>
      </c>
      <c r="AB29" s="819"/>
      <c r="AC29" s="819"/>
      <c r="AD29" s="819"/>
      <c r="AE29" s="820"/>
      <c r="AF29" s="821" t="s">
        <v>121</v>
      </c>
      <c r="AG29" s="822"/>
      <c r="AH29" s="822"/>
      <c r="AI29" s="822"/>
      <c r="AJ29" s="823"/>
      <c r="AK29" s="890">
        <v>50</v>
      </c>
      <c r="AL29" s="891"/>
      <c r="AM29" s="891"/>
      <c r="AN29" s="891"/>
      <c r="AO29" s="891"/>
      <c r="AP29" s="891">
        <v>3</v>
      </c>
      <c r="AQ29" s="891"/>
      <c r="AR29" s="891"/>
      <c r="AS29" s="891"/>
      <c r="AT29" s="891"/>
      <c r="AU29" s="891">
        <v>49</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19451</v>
      </c>
      <c r="R30" s="819"/>
      <c r="S30" s="819"/>
      <c r="T30" s="819"/>
      <c r="U30" s="819"/>
      <c r="V30" s="819">
        <v>18908</v>
      </c>
      <c r="W30" s="819"/>
      <c r="X30" s="819"/>
      <c r="Y30" s="819"/>
      <c r="Z30" s="819"/>
      <c r="AA30" s="819">
        <v>543</v>
      </c>
      <c r="AB30" s="819"/>
      <c r="AC30" s="819"/>
      <c r="AD30" s="819"/>
      <c r="AE30" s="820"/>
      <c r="AF30" s="821">
        <v>543</v>
      </c>
      <c r="AG30" s="822"/>
      <c r="AH30" s="822"/>
      <c r="AI30" s="822"/>
      <c r="AJ30" s="823"/>
      <c r="AK30" s="890">
        <v>2672</v>
      </c>
      <c r="AL30" s="891"/>
      <c r="AM30" s="891"/>
      <c r="AN30" s="891"/>
      <c r="AO30" s="891"/>
      <c r="AP30" s="891"/>
      <c r="AQ30" s="891"/>
      <c r="AR30" s="891"/>
      <c r="AS30" s="891"/>
      <c r="AT30" s="891"/>
      <c r="AU30" s="891">
        <v>2672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3988</v>
      </c>
      <c r="R31" s="819"/>
      <c r="S31" s="819"/>
      <c r="T31" s="819"/>
      <c r="U31" s="819"/>
      <c r="V31" s="819">
        <v>3853</v>
      </c>
      <c r="W31" s="819"/>
      <c r="X31" s="819"/>
      <c r="Y31" s="819"/>
      <c r="Z31" s="819"/>
      <c r="AA31" s="819">
        <v>135</v>
      </c>
      <c r="AB31" s="819"/>
      <c r="AC31" s="819"/>
      <c r="AD31" s="819"/>
      <c r="AE31" s="820"/>
      <c r="AF31" s="821">
        <v>135</v>
      </c>
      <c r="AG31" s="822"/>
      <c r="AH31" s="822"/>
      <c r="AI31" s="822"/>
      <c r="AJ31" s="823"/>
      <c r="AK31" s="890">
        <v>555</v>
      </c>
      <c r="AL31" s="891"/>
      <c r="AM31" s="891"/>
      <c r="AN31" s="891"/>
      <c r="AO31" s="891"/>
      <c r="AP31" s="891"/>
      <c r="AQ31" s="891"/>
      <c r="AR31" s="891"/>
      <c r="AS31" s="891"/>
      <c r="AT31" s="891"/>
      <c r="AU31" s="891">
        <v>555</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71</v>
      </c>
      <c r="R32" s="819"/>
      <c r="S32" s="819"/>
      <c r="T32" s="819"/>
      <c r="U32" s="819"/>
      <c r="V32" s="819">
        <v>63</v>
      </c>
      <c r="W32" s="819"/>
      <c r="X32" s="819"/>
      <c r="Y32" s="819"/>
      <c r="Z32" s="819"/>
      <c r="AA32" s="819">
        <v>8</v>
      </c>
      <c r="AB32" s="819"/>
      <c r="AC32" s="819"/>
      <c r="AD32" s="819"/>
      <c r="AE32" s="820"/>
      <c r="AF32" s="821">
        <v>8</v>
      </c>
      <c r="AG32" s="822"/>
      <c r="AH32" s="822"/>
      <c r="AI32" s="822"/>
      <c r="AJ32" s="823"/>
      <c r="AK32" s="890">
        <v>25</v>
      </c>
      <c r="AL32" s="891"/>
      <c r="AM32" s="891"/>
      <c r="AN32" s="891"/>
      <c r="AO32" s="891"/>
      <c r="AP32" s="891"/>
      <c r="AQ32" s="891"/>
      <c r="AR32" s="891"/>
      <c r="AS32" s="891"/>
      <c r="AT32" s="891"/>
      <c r="AU32" s="891">
        <v>25</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11491</v>
      </c>
      <c r="R33" s="819"/>
      <c r="S33" s="819"/>
      <c r="T33" s="819"/>
      <c r="U33" s="819"/>
      <c r="V33" s="819">
        <v>11677</v>
      </c>
      <c r="W33" s="819"/>
      <c r="X33" s="819"/>
      <c r="Y33" s="819"/>
      <c r="Z33" s="819"/>
      <c r="AA33" s="819">
        <v>186</v>
      </c>
      <c r="AB33" s="819"/>
      <c r="AC33" s="819"/>
      <c r="AD33" s="819"/>
      <c r="AE33" s="820"/>
      <c r="AF33" s="821">
        <v>-1307</v>
      </c>
      <c r="AG33" s="822"/>
      <c r="AH33" s="822"/>
      <c r="AI33" s="822"/>
      <c r="AJ33" s="823"/>
      <c r="AK33" s="890">
        <v>1365</v>
      </c>
      <c r="AL33" s="891"/>
      <c r="AM33" s="891"/>
      <c r="AN33" s="891"/>
      <c r="AO33" s="891"/>
      <c r="AP33" s="891">
        <v>7330</v>
      </c>
      <c r="AQ33" s="891"/>
      <c r="AR33" s="891"/>
      <c r="AS33" s="891"/>
      <c r="AT33" s="891"/>
      <c r="AU33" s="891">
        <v>4383</v>
      </c>
      <c r="AV33" s="891"/>
      <c r="AW33" s="891"/>
      <c r="AX33" s="891"/>
      <c r="AY33" s="891"/>
      <c r="AZ33" s="892">
        <v>12.3</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4425</v>
      </c>
      <c r="R34" s="819"/>
      <c r="S34" s="819"/>
      <c r="T34" s="819"/>
      <c r="U34" s="819"/>
      <c r="V34" s="819">
        <v>4388</v>
      </c>
      <c r="W34" s="819"/>
      <c r="X34" s="819"/>
      <c r="Y34" s="819"/>
      <c r="Z34" s="819"/>
      <c r="AA34" s="819">
        <v>36</v>
      </c>
      <c r="AB34" s="819"/>
      <c r="AC34" s="819"/>
      <c r="AD34" s="819"/>
      <c r="AE34" s="820"/>
      <c r="AF34" s="821">
        <v>3058</v>
      </c>
      <c r="AG34" s="822"/>
      <c r="AH34" s="822"/>
      <c r="AI34" s="822"/>
      <c r="AJ34" s="823"/>
      <c r="AK34" s="890">
        <v>16</v>
      </c>
      <c r="AL34" s="891"/>
      <c r="AM34" s="891"/>
      <c r="AN34" s="891"/>
      <c r="AO34" s="891"/>
      <c r="AP34" s="891">
        <v>12392</v>
      </c>
      <c r="AQ34" s="891"/>
      <c r="AR34" s="891"/>
      <c r="AS34" s="891"/>
      <c r="AT34" s="891"/>
      <c r="AU34" s="891">
        <v>37</v>
      </c>
      <c r="AV34" s="891"/>
      <c r="AW34" s="891"/>
      <c r="AX34" s="891"/>
      <c r="AY34" s="891"/>
      <c r="AZ34" s="892"/>
      <c r="BA34" s="892"/>
      <c r="BB34" s="892"/>
      <c r="BC34" s="892"/>
      <c r="BD34" s="892"/>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398</v>
      </c>
      <c r="C35" s="816"/>
      <c r="D35" s="816"/>
      <c r="E35" s="816"/>
      <c r="F35" s="816"/>
      <c r="G35" s="816"/>
      <c r="H35" s="816"/>
      <c r="I35" s="816"/>
      <c r="J35" s="816"/>
      <c r="K35" s="816"/>
      <c r="L35" s="816"/>
      <c r="M35" s="816"/>
      <c r="N35" s="816"/>
      <c r="O35" s="816"/>
      <c r="P35" s="817"/>
      <c r="Q35" s="818">
        <v>4531</v>
      </c>
      <c r="R35" s="819"/>
      <c r="S35" s="819"/>
      <c r="T35" s="819"/>
      <c r="U35" s="819"/>
      <c r="V35" s="819">
        <v>3989</v>
      </c>
      <c r="W35" s="819"/>
      <c r="X35" s="819"/>
      <c r="Y35" s="819"/>
      <c r="Z35" s="819"/>
      <c r="AA35" s="819">
        <v>541</v>
      </c>
      <c r="AB35" s="819"/>
      <c r="AC35" s="819"/>
      <c r="AD35" s="819"/>
      <c r="AE35" s="820"/>
      <c r="AF35" s="821">
        <v>286</v>
      </c>
      <c r="AG35" s="822"/>
      <c r="AH35" s="822"/>
      <c r="AI35" s="822"/>
      <c r="AJ35" s="823"/>
      <c r="AK35" s="890">
        <v>1779</v>
      </c>
      <c r="AL35" s="891"/>
      <c r="AM35" s="891"/>
      <c r="AN35" s="891"/>
      <c r="AO35" s="891"/>
      <c r="AP35" s="891">
        <v>23588</v>
      </c>
      <c r="AQ35" s="891"/>
      <c r="AR35" s="891"/>
      <c r="AS35" s="891"/>
      <c r="AT35" s="891"/>
      <c r="AU35" s="891">
        <v>11581</v>
      </c>
      <c r="AV35" s="891"/>
      <c r="AW35" s="891"/>
      <c r="AX35" s="891"/>
      <c r="AY35" s="891"/>
      <c r="AZ35" s="892"/>
      <c r="BA35" s="892"/>
      <c r="BB35" s="892"/>
      <c r="BC35" s="892"/>
      <c r="BD35" s="892"/>
      <c r="BE35" s="888" t="s">
        <v>399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4025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386</v>
      </c>
      <c r="AL66" s="801"/>
      <c r="AM66" s="801"/>
      <c r="AN66" s="801"/>
      <c r="AO66" s="802"/>
      <c r="AP66" s="777" t="s">
        <v>387</v>
      </c>
      <c r="AQ66" s="778"/>
      <c r="AR66" s="778"/>
      <c r="AS66" s="778"/>
      <c r="AT66" s="779"/>
      <c r="AU66" s="777" t="s">
        <v>408</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289</v>
      </c>
      <c r="R68" s="926"/>
      <c r="S68" s="926"/>
      <c r="T68" s="926"/>
      <c r="U68" s="926"/>
      <c r="V68" s="926">
        <v>267</v>
      </c>
      <c r="W68" s="926"/>
      <c r="X68" s="926"/>
      <c r="Y68" s="926"/>
      <c r="Z68" s="926"/>
      <c r="AA68" s="926">
        <v>22</v>
      </c>
      <c r="AB68" s="926"/>
      <c r="AC68" s="926"/>
      <c r="AD68" s="926"/>
      <c r="AE68" s="926"/>
      <c r="AF68" s="926">
        <v>22</v>
      </c>
      <c r="AG68" s="926"/>
      <c r="AH68" s="926"/>
      <c r="AI68" s="926"/>
      <c r="AJ68" s="926"/>
      <c r="AK68" s="926">
        <v>4</v>
      </c>
      <c r="AL68" s="926"/>
      <c r="AM68" s="926"/>
      <c r="AN68" s="926"/>
      <c r="AO68" s="926"/>
      <c r="AP68" s="926">
        <v>166</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295</v>
      </c>
      <c r="AG109" s="955"/>
      <c r="AH109" s="955"/>
      <c r="AI109" s="955"/>
      <c r="AJ109" s="956"/>
      <c r="AK109" s="954" t="s">
        <v>294</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295</v>
      </c>
      <c r="BW109" s="955"/>
      <c r="BX109" s="955"/>
      <c r="BY109" s="955"/>
      <c r="BZ109" s="956"/>
      <c r="CA109" s="954" t="s">
        <v>294</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295</v>
      </c>
      <c r="DM109" s="955"/>
      <c r="DN109" s="955"/>
      <c r="DO109" s="955"/>
      <c r="DP109" s="956"/>
      <c r="DQ109" s="954" t="s">
        <v>294</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6820090</v>
      </c>
      <c r="AB110" s="962"/>
      <c r="AC110" s="962"/>
      <c r="AD110" s="962"/>
      <c r="AE110" s="963"/>
      <c r="AF110" s="964">
        <v>6660021</v>
      </c>
      <c r="AG110" s="962"/>
      <c r="AH110" s="962"/>
      <c r="AI110" s="962"/>
      <c r="AJ110" s="963"/>
      <c r="AK110" s="964">
        <v>6590250</v>
      </c>
      <c r="AL110" s="962"/>
      <c r="AM110" s="962"/>
      <c r="AN110" s="962"/>
      <c r="AO110" s="963"/>
      <c r="AP110" s="965">
        <v>17</v>
      </c>
      <c r="AQ110" s="966"/>
      <c r="AR110" s="966"/>
      <c r="AS110" s="966"/>
      <c r="AT110" s="967"/>
      <c r="AU110" s="968" t="s">
        <v>65</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74757567</v>
      </c>
      <c r="BR110" s="997"/>
      <c r="BS110" s="997"/>
      <c r="BT110" s="997"/>
      <c r="BU110" s="997"/>
      <c r="BV110" s="997">
        <v>73127718</v>
      </c>
      <c r="BW110" s="997"/>
      <c r="BX110" s="997"/>
      <c r="BY110" s="997"/>
      <c r="BZ110" s="997"/>
      <c r="CA110" s="997">
        <v>73016130</v>
      </c>
      <c r="CB110" s="997"/>
      <c r="CC110" s="997"/>
      <c r="CD110" s="997"/>
      <c r="CE110" s="997"/>
      <c r="CF110" s="1011">
        <v>188.3</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425</v>
      </c>
      <c r="DM110" s="997"/>
      <c r="DN110" s="997"/>
      <c r="DO110" s="997"/>
      <c r="DP110" s="997"/>
      <c r="DQ110" s="997" t="s">
        <v>121</v>
      </c>
      <c r="DR110" s="997"/>
      <c r="DS110" s="997"/>
      <c r="DT110" s="997"/>
      <c r="DU110" s="997"/>
      <c r="DV110" s="998" t="s">
        <v>425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121</v>
      </c>
      <c r="AG111" s="1004"/>
      <c r="AH111" s="1004"/>
      <c r="AI111" s="1004"/>
      <c r="AJ111" s="1005"/>
      <c r="AK111" s="1006" t="s">
        <v>121</v>
      </c>
      <c r="AL111" s="1004"/>
      <c r="AM111" s="1004"/>
      <c r="AN111" s="1004"/>
      <c r="AO111" s="1005"/>
      <c r="AP111" s="1007" t="s">
        <v>121</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6577759</v>
      </c>
      <c r="BR111" s="990"/>
      <c r="BS111" s="990"/>
      <c r="BT111" s="990"/>
      <c r="BU111" s="990"/>
      <c r="BV111" s="990">
        <v>4699608</v>
      </c>
      <c r="BW111" s="990"/>
      <c r="BX111" s="990"/>
      <c r="BY111" s="990"/>
      <c r="BZ111" s="990"/>
      <c r="CA111" s="990">
        <v>3577943</v>
      </c>
      <c r="CB111" s="990"/>
      <c r="CC111" s="990"/>
      <c r="CD111" s="990"/>
      <c r="CE111" s="990"/>
      <c r="CF111" s="984">
        <v>9.1999999999999993</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425</v>
      </c>
      <c r="DH111" s="990"/>
      <c r="DI111" s="990"/>
      <c r="DJ111" s="990"/>
      <c r="DK111" s="990"/>
      <c r="DL111" s="990" t="s">
        <v>425</v>
      </c>
      <c r="DM111" s="990"/>
      <c r="DN111" s="990"/>
      <c r="DO111" s="990"/>
      <c r="DP111" s="990"/>
      <c r="DQ111" s="990" t="s">
        <v>121</v>
      </c>
      <c r="DR111" s="990"/>
      <c r="DS111" s="990"/>
      <c r="DT111" s="990"/>
      <c r="DU111" s="990"/>
      <c r="DV111" s="991" t="s">
        <v>425</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6667</v>
      </c>
      <c r="AB112" s="1029"/>
      <c r="AC112" s="1029"/>
      <c r="AD112" s="1029"/>
      <c r="AE112" s="1030"/>
      <c r="AF112" s="1031" t="s">
        <v>431</v>
      </c>
      <c r="AG112" s="1029"/>
      <c r="AH112" s="1029"/>
      <c r="AI112" s="1029"/>
      <c r="AJ112" s="1030"/>
      <c r="AK112" s="1031" t="s">
        <v>432</v>
      </c>
      <c r="AL112" s="1029"/>
      <c r="AM112" s="1029"/>
      <c r="AN112" s="1029"/>
      <c r="AO112" s="1030"/>
      <c r="AP112" s="1032" t="s">
        <v>121</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17682344</v>
      </c>
      <c r="BR112" s="990"/>
      <c r="BS112" s="990"/>
      <c r="BT112" s="990"/>
      <c r="BU112" s="990"/>
      <c r="BV112" s="990">
        <v>16335834</v>
      </c>
      <c r="BW112" s="990"/>
      <c r="BX112" s="990"/>
      <c r="BY112" s="990"/>
      <c r="BZ112" s="990"/>
      <c r="CA112" s="990">
        <v>16003009</v>
      </c>
      <c r="CB112" s="990"/>
      <c r="CC112" s="990"/>
      <c r="CD112" s="990"/>
      <c r="CE112" s="990"/>
      <c r="CF112" s="984">
        <v>41.3</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425</v>
      </c>
      <c r="DM112" s="990"/>
      <c r="DN112" s="990"/>
      <c r="DO112" s="990"/>
      <c r="DP112" s="990"/>
      <c r="DQ112" s="990" t="s">
        <v>425</v>
      </c>
      <c r="DR112" s="990"/>
      <c r="DS112" s="990"/>
      <c r="DT112" s="990"/>
      <c r="DU112" s="990"/>
      <c r="DV112" s="991" t="s">
        <v>431</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1862339</v>
      </c>
      <c r="AB113" s="1004"/>
      <c r="AC113" s="1004"/>
      <c r="AD113" s="1004"/>
      <c r="AE113" s="1005"/>
      <c r="AF113" s="1006">
        <v>1727618</v>
      </c>
      <c r="AG113" s="1004"/>
      <c r="AH113" s="1004"/>
      <c r="AI113" s="1004"/>
      <c r="AJ113" s="1005"/>
      <c r="AK113" s="1006">
        <v>1591014</v>
      </c>
      <c r="AL113" s="1004"/>
      <c r="AM113" s="1004"/>
      <c r="AN113" s="1004"/>
      <c r="AO113" s="1005"/>
      <c r="AP113" s="1007">
        <v>4.0999999999999996</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20011</v>
      </c>
      <c r="BR113" s="990"/>
      <c r="BS113" s="990"/>
      <c r="BT113" s="990"/>
      <c r="BU113" s="990"/>
      <c r="BV113" s="990">
        <v>52594</v>
      </c>
      <c r="BW113" s="990"/>
      <c r="BX113" s="990"/>
      <c r="BY113" s="990"/>
      <c r="BZ113" s="990"/>
      <c r="CA113" s="990">
        <v>48515</v>
      </c>
      <c r="CB113" s="990"/>
      <c r="CC113" s="990"/>
      <c r="CD113" s="990"/>
      <c r="CE113" s="990"/>
      <c r="CF113" s="984">
        <v>0.1</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425</v>
      </c>
      <c r="DH113" s="1029"/>
      <c r="DI113" s="1029"/>
      <c r="DJ113" s="1029"/>
      <c r="DK113" s="1030"/>
      <c r="DL113" s="1031" t="s">
        <v>121</v>
      </c>
      <c r="DM113" s="1029"/>
      <c r="DN113" s="1029"/>
      <c r="DO113" s="1029"/>
      <c r="DP113" s="1030"/>
      <c r="DQ113" s="1031" t="s">
        <v>425</v>
      </c>
      <c r="DR113" s="1029"/>
      <c r="DS113" s="1029"/>
      <c r="DT113" s="1029"/>
      <c r="DU113" s="1030"/>
      <c r="DV113" s="1032" t="s">
        <v>431</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3441</v>
      </c>
      <c r="AB114" s="1029"/>
      <c r="AC114" s="1029"/>
      <c r="AD114" s="1029"/>
      <c r="AE114" s="1030"/>
      <c r="AF114" s="1031">
        <v>3413</v>
      </c>
      <c r="AG114" s="1029"/>
      <c r="AH114" s="1029"/>
      <c r="AI114" s="1029"/>
      <c r="AJ114" s="1030"/>
      <c r="AK114" s="1031">
        <v>12776</v>
      </c>
      <c r="AL114" s="1029"/>
      <c r="AM114" s="1029"/>
      <c r="AN114" s="1029"/>
      <c r="AO114" s="1030"/>
      <c r="AP114" s="1032">
        <v>0</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8979812</v>
      </c>
      <c r="BR114" s="990"/>
      <c r="BS114" s="990"/>
      <c r="BT114" s="990"/>
      <c r="BU114" s="990"/>
      <c r="BV114" s="990">
        <v>8073922</v>
      </c>
      <c r="BW114" s="990"/>
      <c r="BX114" s="990"/>
      <c r="BY114" s="990"/>
      <c r="BZ114" s="990"/>
      <c r="CA114" s="990">
        <v>6885394</v>
      </c>
      <c r="CB114" s="990"/>
      <c r="CC114" s="990"/>
      <c r="CD114" s="990"/>
      <c r="CE114" s="990"/>
      <c r="CF114" s="984">
        <v>17.8</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425</v>
      </c>
      <c r="DM114" s="1029"/>
      <c r="DN114" s="1029"/>
      <c r="DO114" s="1029"/>
      <c r="DP114" s="1030"/>
      <c r="DQ114" s="1031" t="s">
        <v>425</v>
      </c>
      <c r="DR114" s="1029"/>
      <c r="DS114" s="1029"/>
      <c r="DT114" s="1029"/>
      <c r="DU114" s="1030"/>
      <c r="DV114" s="1032" t="s">
        <v>431</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592736</v>
      </c>
      <c r="AB115" s="1004"/>
      <c r="AC115" s="1004"/>
      <c r="AD115" s="1004"/>
      <c r="AE115" s="1005"/>
      <c r="AF115" s="1006">
        <v>436229</v>
      </c>
      <c r="AG115" s="1004"/>
      <c r="AH115" s="1004"/>
      <c r="AI115" s="1004"/>
      <c r="AJ115" s="1005"/>
      <c r="AK115" s="1006">
        <v>436330</v>
      </c>
      <c r="AL115" s="1004"/>
      <c r="AM115" s="1004"/>
      <c r="AN115" s="1004"/>
      <c r="AO115" s="1005"/>
      <c r="AP115" s="1007">
        <v>1.1000000000000001</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2615072</v>
      </c>
      <c r="BR115" s="990"/>
      <c r="BS115" s="990"/>
      <c r="BT115" s="990"/>
      <c r="BU115" s="990"/>
      <c r="BV115" s="990">
        <v>2206985</v>
      </c>
      <c r="BW115" s="990"/>
      <c r="BX115" s="990"/>
      <c r="BY115" s="990"/>
      <c r="BZ115" s="990"/>
      <c r="CA115" s="990">
        <v>2159120</v>
      </c>
      <c r="CB115" s="990"/>
      <c r="CC115" s="990"/>
      <c r="CD115" s="990"/>
      <c r="CE115" s="990"/>
      <c r="CF115" s="984">
        <v>5.6</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2825167</v>
      </c>
      <c r="DH115" s="1029"/>
      <c r="DI115" s="1029"/>
      <c r="DJ115" s="1029"/>
      <c r="DK115" s="1030"/>
      <c r="DL115" s="1031">
        <v>1313454</v>
      </c>
      <c r="DM115" s="1029"/>
      <c r="DN115" s="1029"/>
      <c r="DO115" s="1029"/>
      <c r="DP115" s="1030"/>
      <c r="DQ115" s="1031">
        <v>44459</v>
      </c>
      <c r="DR115" s="1029"/>
      <c r="DS115" s="1029"/>
      <c r="DT115" s="1029"/>
      <c r="DU115" s="1030"/>
      <c r="DV115" s="1032">
        <v>0.1</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372</v>
      </c>
      <c r="AB116" s="1029"/>
      <c r="AC116" s="1029"/>
      <c r="AD116" s="1029"/>
      <c r="AE116" s="1030"/>
      <c r="AF116" s="1031">
        <v>266</v>
      </c>
      <c r="AG116" s="1029"/>
      <c r="AH116" s="1029"/>
      <c r="AI116" s="1029"/>
      <c r="AJ116" s="1030"/>
      <c r="AK116" s="1031">
        <v>1632</v>
      </c>
      <c r="AL116" s="1029"/>
      <c r="AM116" s="1029"/>
      <c r="AN116" s="1029"/>
      <c r="AO116" s="1030"/>
      <c r="AP116" s="1032">
        <v>0</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425</v>
      </c>
      <c r="BW116" s="990"/>
      <c r="BX116" s="990"/>
      <c r="BY116" s="990"/>
      <c r="BZ116" s="990"/>
      <c r="CA116" s="990" t="s">
        <v>425</v>
      </c>
      <c r="CB116" s="990"/>
      <c r="CC116" s="990"/>
      <c r="CD116" s="990"/>
      <c r="CE116" s="990"/>
      <c r="CF116" s="984" t="s">
        <v>121</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376376</v>
      </c>
      <c r="DH116" s="1029"/>
      <c r="DI116" s="1029"/>
      <c r="DJ116" s="1029"/>
      <c r="DK116" s="1030"/>
      <c r="DL116" s="1031">
        <v>297969</v>
      </c>
      <c r="DM116" s="1029"/>
      <c r="DN116" s="1029"/>
      <c r="DO116" s="1029"/>
      <c r="DP116" s="1030"/>
      <c r="DQ116" s="1031">
        <v>236186</v>
      </c>
      <c r="DR116" s="1029"/>
      <c r="DS116" s="1029"/>
      <c r="DT116" s="1029"/>
      <c r="DU116" s="1030"/>
      <c r="DV116" s="1032">
        <v>0.6</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9285645</v>
      </c>
      <c r="AB117" s="1047"/>
      <c r="AC117" s="1047"/>
      <c r="AD117" s="1047"/>
      <c r="AE117" s="1048"/>
      <c r="AF117" s="1049">
        <v>8827547</v>
      </c>
      <c r="AG117" s="1047"/>
      <c r="AH117" s="1047"/>
      <c r="AI117" s="1047"/>
      <c r="AJ117" s="1048"/>
      <c r="AK117" s="1049">
        <v>8632002</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425</v>
      </c>
      <c r="BR117" s="990"/>
      <c r="BS117" s="990"/>
      <c r="BT117" s="990"/>
      <c r="BU117" s="990"/>
      <c r="BV117" s="990" t="s">
        <v>425</v>
      </c>
      <c r="BW117" s="990"/>
      <c r="BX117" s="990"/>
      <c r="BY117" s="990"/>
      <c r="BZ117" s="990"/>
      <c r="CA117" s="990" t="s">
        <v>425</v>
      </c>
      <c r="CB117" s="990"/>
      <c r="CC117" s="990"/>
      <c r="CD117" s="990"/>
      <c r="CE117" s="990"/>
      <c r="CF117" s="984" t="s">
        <v>432</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431</v>
      </c>
      <c r="DH117" s="1029"/>
      <c r="DI117" s="1029"/>
      <c r="DJ117" s="1029"/>
      <c r="DK117" s="1030"/>
      <c r="DL117" s="1031" t="s">
        <v>425</v>
      </c>
      <c r="DM117" s="1029"/>
      <c r="DN117" s="1029"/>
      <c r="DO117" s="1029"/>
      <c r="DP117" s="1030"/>
      <c r="DQ117" s="1031" t="s">
        <v>425</v>
      </c>
      <c r="DR117" s="1029"/>
      <c r="DS117" s="1029"/>
      <c r="DT117" s="1029"/>
      <c r="DU117" s="1030"/>
      <c r="DV117" s="1032" t="s">
        <v>425</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295</v>
      </c>
      <c r="AG118" s="955"/>
      <c r="AH118" s="955"/>
      <c r="AI118" s="955"/>
      <c r="AJ118" s="956"/>
      <c r="AK118" s="954" t="s">
        <v>294</v>
      </c>
      <c r="AL118" s="955"/>
      <c r="AM118" s="955"/>
      <c r="AN118" s="955"/>
      <c r="AO118" s="956"/>
      <c r="AP118" s="1041" t="s">
        <v>419</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431</v>
      </c>
      <c r="BR118" s="1068"/>
      <c r="BS118" s="1068"/>
      <c r="BT118" s="1068"/>
      <c r="BU118" s="1068"/>
      <c r="BV118" s="1068" t="s">
        <v>425</v>
      </c>
      <c r="BW118" s="1068"/>
      <c r="BX118" s="1068"/>
      <c r="BY118" s="1068"/>
      <c r="BZ118" s="1068"/>
      <c r="CA118" s="1068" t="s">
        <v>432</v>
      </c>
      <c r="CB118" s="1068"/>
      <c r="CC118" s="1068"/>
      <c r="CD118" s="1068"/>
      <c r="CE118" s="1068"/>
      <c r="CF118" s="984" t="s">
        <v>121</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432</v>
      </c>
      <c r="DH118" s="1029"/>
      <c r="DI118" s="1029"/>
      <c r="DJ118" s="1029"/>
      <c r="DK118" s="1030"/>
      <c r="DL118" s="1031" t="s">
        <v>425</v>
      </c>
      <c r="DM118" s="1029"/>
      <c r="DN118" s="1029"/>
      <c r="DO118" s="1029"/>
      <c r="DP118" s="1030"/>
      <c r="DQ118" s="1031" t="s">
        <v>431</v>
      </c>
      <c r="DR118" s="1029"/>
      <c r="DS118" s="1029"/>
      <c r="DT118" s="1029"/>
      <c r="DU118" s="1030"/>
      <c r="DV118" s="1032" t="s">
        <v>425</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425</v>
      </c>
      <c r="AB119" s="962"/>
      <c r="AC119" s="962"/>
      <c r="AD119" s="962"/>
      <c r="AE119" s="963"/>
      <c r="AF119" s="964" t="s">
        <v>121</v>
      </c>
      <c r="AG119" s="962"/>
      <c r="AH119" s="962"/>
      <c r="AI119" s="962"/>
      <c r="AJ119" s="963"/>
      <c r="AK119" s="964" t="s">
        <v>432</v>
      </c>
      <c r="AL119" s="962"/>
      <c r="AM119" s="962"/>
      <c r="AN119" s="962"/>
      <c r="AO119" s="963"/>
      <c r="AP119" s="965" t="s">
        <v>432</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452</v>
      </c>
      <c r="BP119" s="1076"/>
      <c r="BQ119" s="1067">
        <v>110632565</v>
      </c>
      <c r="BR119" s="1068"/>
      <c r="BS119" s="1068"/>
      <c r="BT119" s="1068"/>
      <c r="BU119" s="1068"/>
      <c r="BV119" s="1068">
        <v>104496661</v>
      </c>
      <c r="BW119" s="1068"/>
      <c r="BX119" s="1068"/>
      <c r="BY119" s="1068"/>
      <c r="BZ119" s="1068"/>
      <c r="CA119" s="1068">
        <v>101690111</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3376216</v>
      </c>
      <c r="DH119" s="1054"/>
      <c r="DI119" s="1054"/>
      <c r="DJ119" s="1054"/>
      <c r="DK119" s="1055"/>
      <c r="DL119" s="1053">
        <v>3088185</v>
      </c>
      <c r="DM119" s="1054"/>
      <c r="DN119" s="1054"/>
      <c r="DO119" s="1054"/>
      <c r="DP119" s="1055"/>
      <c r="DQ119" s="1053">
        <v>3297298</v>
      </c>
      <c r="DR119" s="1054"/>
      <c r="DS119" s="1054"/>
      <c r="DT119" s="1054"/>
      <c r="DU119" s="1055"/>
      <c r="DV119" s="1056">
        <v>8.5</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121</v>
      </c>
      <c r="AG120" s="1029"/>
      <c r="AH120" s="1029"/>
      <c r="AI120" s="1029"/>
      <c r="AJ120" s="1030"/>
      <c r="AK120" s="1031" t="s">
        <v>425</v>
      </c>
      <c r="AL120" s="1029"/>
      <c r="AM120" s="1029"/>
      <c r="AN120" s="1029"/>
      <c r="AO120" s="1030"/>
      <c r="AP120" s="1032" t="s">
        <v>431</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10820155</v>
      </c>
      <c r="BR120" s="997"/>
      <c r="BS120" s="997"/>
      <c r="BT120" s="997"/>
      <c r="BU120" s="997"/>
      <c r="BV120" s="997">
        <v>10513963</v>
      </c>
      <c r="BW120" s="997"/>
      <c r="BX120" s="997"/>
      <c r="BY120" s="997"/>
      <c r="BZ120" s="997"/>
      <c r="CA120" s="997">
        <v>11116641</v>
      </c>
      <c r="CB120" s="997"/>
      <c r="CC120" s="997"/>
      <c r="CD120" s="997"/>
      <c r="CE120" s="997"/>
      <c r="CF120" s="1011">
        <v>28.7</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13789561</v>
      </c>
      <c r="DH120" s="997"/>
      <c r="DI120" s="997"/>
      <c r="DJ120" s="997"/>
      <c r="DK120" s="997"/>
      <c r="DL120" s="997">
        <v>12682723</v>
      </c>
      <c r="DM120" s="997"/>
      <c r="DN120" s="997"/>
      <c r="DO120" s="997"/>
      <c r="DP120" s="997"/>
      <c r="DQ120" s="997">
        <v>11581462</v>
      </c>
      <c r="DR120" s="997"/>
      <c r="DS120" s="997"/>
      <c r="DT120" s="997"/>
      <c r="DU120" s="997"/>
      <c r="DV120" s="998">
        <v>29.9</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431</v>
      </c>
      <c r="AG121" s="1029"/>
      <c r="AH121" s="1029"/>
      <c r="AI121" s="1029"/>
      <c r="AJ121" s="1030"/>
      <c r="AK121" s="1031" t="s">
        <v>432</v>
      </c>
      <c r="AL121" s="1029"/>
      <c r="AM121" s="1029"/>
      <c r="AN121" s="1029"/>
      <c r="AO121" s="1030"/>
      <c r="AP121" s="1032" t="s">
        <v>425</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25023724</v>
      </c>
      <c r="BR121" s="990"/>
      <c r="BS121" s="990"/>
      <c r="BT121" s="990"/>
      <c r="BU121" s="990"/>
      <c r="BV121" s="990">
        <v>21815270</v>
      </c>
      <c r="BW121" s="990"/>
      <c r="BX121" s="990"/>
      <c r="BY121" s="990"/>
      <c r="BZ121" s="990"/>
      <c r="CA121" s="990">
        <v>20935300</v>
      </c>
      <c r="CB121" s="990"/>
      <c r="CC121" s="990"/>
      <c r="CD121" s="990"/>
      <c r="CE121" s="990"/>
      <c r="CF121" s="984">
        <v>54</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3869130</v>
      </c>
      <c r="DH121" s="990"/>
      <c r="DI121" s="990"/>
      <c r="DJ121" s="990"/>
      <c r="DK121" s="990"/>
      <c r="DL121" s="990">
        <v>3946898</v>
      </c>
      <c r="DM121" s="990"/>
      <c r="DN121" s="990"/>
      <c r="DO121" s="990"/>
      <c r="DP121" s="990"/>
      <c r="DQ121" s="990">
        <v>4383220</v>
      </c>
      <c r="DR121" s="990"/>
      <c r="DS121" s="990"/>
      <c r="DT121" s="990"/>
      <c r="DU121" s="990"/>
      <c r="DV121" s="991">
        <v>11.3</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431</v>
      </c>
      <c r="AB122" s="1029"/>
      <c r="AC122" s="1029"/>
      <c r="AD122" s="1029"/>
      <c r="AE122" s="1030"/>
      <c r="AF122" s="1031" t="s">
        <v>425</v>
      </c>
      <c r="AG122" s="1029"/>
      <c r="AH122" s="1029"/>
      <c r="AI122" s="1029"/>
      <c r="AJ122" s="1030"/>
      <c r="AK122" s="1031" t="s">
        <v>425</v>
      </c>
      <c r="AL122" s="1029"/>
      <c r="AM122" s="1029"/>
      <c r="AN122" s="1029"/>
      <c r="AO122" s="1030"/>
      <c r="AP122" s="1032" t="s">
        <v>425</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58403351</v>
      </c>
      <c r="BR122" s="1068"/>
      <c r="BS122" s="1068"/>
      <c r="BT122" s="1068"/>
      <c r="BU122" s="1068"/>
      <c r="BV122" s="1068">
        <v>60312655</v>
      </c>
      <c r="BW122" s="1068"/>
      <c r="BX122" s="1068"/>
      <c r="BY122" s="1068"/>
      <c r="BZ122" s="1068"/>
      <c r="CA122" s="1068">
        <v>57916319</v>
      </c>
      <c r="CB122" s="1068"/>
      <c r="CC122" s="1068"/>
      <c r="CD122" s="1068"/>
      <c r="CE122" s="1068"/>
      <c r="CF122" s="1088">
        <v>149.30000000000001</v>
      </c>
      <c r="CG122" s="1089"/>
      <c r="CH122" s="1089"/>
      <c r="CI122" s="1089"/>
      <c r="CJ122" s="1089"/>
      <c r="CK122" s="1080"/>
      <c r="CL122" s="1081"/>
      <c r="CM122" s="1081"/>
      <c r="CN122" s="1081"/>
      <c r="CO122" s="1082"/>
      <c r="CP122" s="1090" t="s">
        <v>462</v>
      </c>
      <c r="CQ122" s="1091"/>
      <c r="CR122" s="1091"/>
      <c r="CS122" s="1091"/>
      <c r="CT122" s="1091"/>
      <c r="CU122" s="1091"/>
      <c r="CV122" s="1091"/>
      <c r="CW122" s="1091"/>
      <c r="CX122" s="1091"/>
      <c r="CY122" s="1091"/>
      <c r="CZ122" s="1091"/>
      <c r="DA122" s="1091"/>
      <c r="DB122" s="1091"/>
      <c r="DC122" s="1091"/>
      <c r="DD122" s="1091"/>
      <c r="DE122" s="1091"/>
      <c r="DF122" s="1092"/>
      <c r="DG122" s="989">
        <v>20664</v>
      </c>
      <c r="DH122" s="990"/>
      <c r="DI122" s="990"/>
      <c r="DJ122" s="990"/>
      <c r="DK122" s="990"/>
      <c r="DL122" s="990">
        <v>33135</v>
      </c>
      <c r="DM122" s="990"/>
      <c r="DN122" s="990"/>
      <c r="DO122" s="990"/>
      <c r="DP122" s="990"/>
      <c r="DQ122" s="990">
        <v>37175</v>
      </c>
      <c r="DR122" s="990"/>
      <c r="DS122" s="990"/>
      <c r="DT122" s="990"/>
      <c r="DU122" s="990"/>
      <c r="DV122" s="991">
        <v>0.1</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112036</v>
      </c>
      <c r="AB123" s="1029"/>
      <c r="AC123" s="1029"/>
      <c r="AD123" s="1029"/>
      <c r="AE123" s="1030"/>
      <c r="AF123" s="1031">
        <v>81557</v>
      </c>
      <c r="AG123" s="1029"/>
      <c r="AH123" s="1029"/>
      <c r="AI123" s="1029"/>
      <c r="AJ123" s="1030"/>
      <c r="AK123" s="1031">
        <v>81518</v>
      </c>
      <c r="AL123" s="1029"/>
      <c r="AM123" s="1029"/>
      <c r="AN123" s="1029"/>
      <c r="AO123" s="1030"/>
      <c r="AP123" s="1032">
        <v>0.2</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463</v>
      </c>
      <c r="BP123" s="1076"/>
      <c r="BQ123" s="1135">
        <v>94247230</v>
      </c>
      <c r="BR123" s="1136"/>
      <c r="BS123" s="1136"/>
      <c r="BT123" s="1136"/>
      <c r="BU123" s="1136"/>
      <c r="BV123" s="1136">
        <v>92641888</v>
      </c>
      <c r="BW123" s="1136"/>
      <c r="BX123" s="1136"/>
      <c r="BY123" s="1136"/>
      <c r="BZ123" s="1136"/>
      <c r="CA123" s="1136">
        <v>89968260</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v>2989</v>
      </c>
      <c r="DH123" s="1029"/>
      <c r="DI123" s="1029"/>
      <c r="DJ123" s="1029"/>
      <c r="DK123" s="1030"/>
      <c r="DL123" s="1031">
        <v>2170</v>
      </c>
      <c r="DM123" s="1029"/>
      <c r="DN123" s="1029"/>
      <c r="DO123" s="1029"/>
      <c r="DP123" s="1030"/>
      <c r="DQ123" s="1031">
        <v>1152</v>
      </c>
      <c r="DR123" s="1029"/>
      <c r="DS123" s="1029"/>
      <c r="DT123" s="1029"/>
      <c r="DU123" s="1030"/>
      <c r="DV123" s="1032">
        <v>0</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432</v>
      </c>
      <c r="AB124" s="1029"/>
      <c r="AC124" s="1029"/>
      <c r="AD124" s="1029"/>
      <c r="AE124" s="1030"/>
      <c r="AF124" s="1031" t="s">
        <v>432</v>
      </c>
      <c r="AG124" s="1029"/>
      <c r="AH124" s="1029"/>
      <c r="AI124" s="1029"/>
      <c r="AJ124" s="1030"/>
      <c r="AK124" s="1031" t="s">
        <v>432</v>
      </c>
      <c r="AL124" s="1029"/>
      <c r="AM124" s="1029"/>
      <c r="AN124" s="1029"/>
      <c r="AO124" s="1030"/>
      <c r="AP124" s="1032" t="s">
        <v>432</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43</v>
      </c>
      <c r="BR124" s="1098"/>
      <c r="BS124" s="1098"/>
      <c r="BT124" s="1098"/>
      <c r="BU124" s="1098"/>
      <c r="BV124" s="1098">
        <v>30.8</v>
      </c>
      <c r="BW124" s="1098"/>
      <c r="BX124" s="1098"/>
      <c r="BY124" s="1098"/>
      <c r="BZ124" s="1098"/>
      <c r="CA124" s="1098">
        <v>30.2</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469</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480700</v>
      </c>
      <c r="AB126" s="1029"/>
      <c r="AC126" s="1029"/>
      <c r="AD126" s="1029"/>
      <c r="AE126" s="1030"/>
      <c r="AF126" s="1031">
        <v>354672</v>
      </c>
      <c r="AG126" s="1029"/>
      <c r="AH126" s="1029"/>
      <c r="AI126" s="1029"/>
      <c r="AJ126" s="1030"/>
      <c r="AK126" s="1031">
        <v>354812</v>
      </c>
      <c r="AL126" s="1029"/>
      <c r="AM126" s="1029"/>
      <c r="AN126" s="1029"/>
      <c r="AO126" s="1030"/>
      <c r="AP126" s="1032">
        <v>0.9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v>2588128</v>
      </c>
      <c r="DH126" s="990"/>
      <c r="DI126" s="990"/>
      <c r="DJ126" s="990"/>
      <c r="DK126" s="990"/>
      <c r="DL126" s="990">
        <v>2184347</v>
      </c>
      <c r="DM126" s="990"/>
      <c r="DN126" s="990"/>
      <c r="DO126" s="990"/>
      <c r="DP126" s="990"/>
      <c r="DQ126" s="990">
        <v>2138981</v>
      </c>
      <c r="DR126" s="990"/>
      <c r="DS126" s="990"/>
      <c r="DT126" s="990"/>
      <c r="DU126" s="990"/>
      <c r="DV126" s="991">
        <v>5.5</v>
      </c>
      <c r="DW126" s="991"/>
      <c r="DX126" s="991"/>
      <c r="DY126" s="991"/>
      <c r="DZ126" s="992"/>
    </row>
    <row r="127" spans="1:130" s="226" customFormat="1" ht="26.25" customHeight="1" x14ac:dyDescent="0.15">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477</v>
      </c>
      <c r="DR127" s="990"/>
      <c r="DS127" s="990"/>
      <c r="DT127" s="990"/>
      <c r="DU127" s="990"/>
      <c r="DV127" s="991" t="s">
        <v>121</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2478195</v>
      </c>
      <c r="AB128" s="1118"/>
      <c r="AC128" s="1118"/>
      <c r="AD128" s="1118"/>
      <c r="AE128" s="1119"/>
      <c r="AF128" s="1120">
        <v>2340033</v>
      </c>
      <c r="AG128" s="1118"/>
      <c r="AH128" s="1118"/>
      <c r="AI128" s="1118"/>
      <c r="AJ128" s="1119"/>
      <c r="AK128" s="1120">
        <v>2204828</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477</v>
      </c>
      <c r="BG128" s="1125"/>
      <c r="BH128" s="1125"/>
      <c r="BI128" s="1125"/>
      <c r="BJ128" s="1125"/>
      <c r="BK128" s="1125"/>
      <c r="BL128" s="1126"/>
      <c r="BM128" s="1124">
        <v>11.37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v>26944</v>
      </c>
      <c r="DH128" s="1110"/>
      <c r="DI128" s="1110"/>
      <c r="DJ128" s="1110"/>
      <c r="DK128" s="1110"/>
      <c r="DL128" s="1110">
        <v>22638</v>
      </c>
      <c r="DM128" s="1110"/>
      <c r="DN128" s="1110"/>
      <c r="DO128" s="1110"/>
      <c r="DP128" s="1110"/>
      <c r="DQ128" s="1110">
        <v>20139</v>
      </c>
      <c r="DR128" s="1110"/>
      <c r="DS128" s="1110"/>
      <c r="DT128" s="1110"/>
      <c r="DU128" s="1110"/>
      <c r="DV128" s="1111">
        <v>0.1</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43073912</v>
      </c>
      <c r="AB129" s="1029"/>
      <c r="AC129" s="1029"/>
      <c r="AD129" s="1029"/>
      <c r="AE129" s="1030"/>
      <c r="AF129" s="1031">
        <v>43394954</v>
      </c>
      <c r="AG129" s="1029"/>
      <c r="AH129" s="1029"/>
      <c r="AI129" s="1029"/>
      <c r="AJ129" s="1030"/>
      <c r="AK129" s="1031">
        <v>43724537</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121</v>
      </c>
      <c r="BG129" s="1139"/>
      <c r="BH129" s="1139"/>
      <c r="BI129" s="1139"/>
      <c r="BJ129" s="1139"/>
      <c r="BK129" s="1139"/>
      <c r="BL129" s="1140"/>
      <c r="BM129" s="1138">
        <v>16.37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5021854</v>
      </c>
      <c r="AB130" s="1029"/>
      <c r="AC130" s="1029"/>
      <c r="AD130" s="1029"/>
      <c r="AE130" s="1030"/>
      <c r="AF130" s="1031">
        <v>4963790</v>
      </c>
      <c r="AG130" s="1029"/>
      <c r="AH130" s="1029"/>
      <c r="AI130" s="1029"/>
      <c r="AJ130" s="1030"/>
      <c r="AK130" s="1031">
        <v>4943671</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4.0999999999999996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38052058</v>
      </c>
      <c r="AB131" s="1054"/>
      <c r="AC131" s="1054"/>
      <c r="AD131" s="1054"/>
      <c r="AE131" s="1055"/>
      <c r="AF131" s="1053">
        <v>38431164</v>
      </c>
      <c r="AG131" s="1054"/>
      <c r="AH131" s="1054"/>
      <c r="AI131" s="1054"/>
      <c r="AJ131" s="1055"/>
      <c r="AK131" s="1053">
        <v>38780866</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30.2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4.6925070450000002</v>
      </c>
      <c r="AB132" s="1170"/>
      <c r="AC132" s="1170"/>
      <c r="AD132" s="1170"/>
      <c r="AE132" s="1171"/>
      <c r="AF132" s="1172">
        <v>3.9648135560000002</v>
      </c>
      <c r="AG132" s="1170"/>
      <c r="AH132" s="1170"/>
      <c r="AI132" s="1170"/>
      <c r="AJ132" s="1171"/>
      <c r="AK132" s="1172">
        <v>3.8253488560000002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5.3</v>
      </c>
      <c r="AB133" s="1153"/>
      <c r="AC133" s="1153"/>
      <c r="AD133" s="1153"/>
      <c r="AE133" s="1154"/>
      <c r="AF133" s="1152">
        <v>4.4000000000000004</v>
      </c>
      <c r="AG133" s="1153"/>
      <c r="AH133" s="1153"/>
      <c r="AI133" s="1153"/>
      <c r="AJ133" s="1154"/>
      <c r="AK133" s="1152">
        <v>4.0999999999999996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Eem3JfwJDw9c9Y3i4ZC9oRKFuBOnIk0FAFFCr/Im+qUC9z4cJTrb0vpuku7pGCgHHldLOU6hwjw6b0VaA0gPw==" saltValue="xdplvVdmVKI/Xv8q3vGH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W46" zoomScale="80" zoomScaleNormal="85" zoomScaleSheetLayoutView="80" workbookViewId="0">
      <selection activeCell="BG34" sqref="BG34:BU3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nY/rV7Ma3PhWbpWoKpeAv4TQL11qiuU2yLbLsLVA83Cruvg0plK6CAGtHzRwJ6/RT55HVre/yokUUE6CoNicw==" saltValue="nL965v0huGo2QpeDj215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S58" zoomScale="80" zoomScaleNormal="80" zoomScaleSheetLayoutView="55" workbookViewId="0">
      <selection activeCell="BG34" sqref="BG34:BU3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LFrTSKEgyMOSfAc65RO3OIYJnTntgDs+kpPeYNCeNIOPXTZzvQtkATiSG98YqnYuBew+YNL6nfitBdRI75FZw==" saltValue="i4+dD9cB3ebyv5Tl3chi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0" zoomScale="80" zoomScaleSheetLayoutView="80" workbookViewId="0">
      <selection activeCell="BG34" sqref="BG34:BU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14249353</v>
      </c>
      <c r="AP9" s="292">
        <v>60723</v>
      </c>
      <c r="AQ9" s="293">
        <v>56080</v>
      </c>
      <c r="AR9" s="294">
        <v>8.3000000000000007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1548702</v>
      </c>
      <c r="AP10" s="295">
        <v>6600</v>
      </c>
      <c r="AQ10" s="296">
        <v>3754</v>
      </c>
      <c r="AR10" s="297">
        <v>75.8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6648</v>
      </c>
      <c r="AP11" s="295">
        <v>28</v>
      </c>
      <c r="AQ11" s="296">
        <v>2189</v>
      </c>
      <c r="AR11" s="297">
        <v>-98.7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901478</v>
      </c>
      <c r="AP12" s="295">
        <v>3842</v>
      </c>
      <c r="AQ12" s="296">
        <v>1449</v>
      </c>
      <c r="AR12" s="297">
        <v>165.1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v>54</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428181</v>
      </c>
      <c r="AP14" s="295">
        <v>1825</v>
      </c>
      <c r="AQ14" s="296">
        <v>1875</v>
      </c>
      <c r="AR14" s="297">
        <v>-2.7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188874</v>
      </c>
      <c r="AP15" s="295">
        <v>805</v>
      </c>
      <c r="AQ15" s="296">
        <v>1160</v>
      </c>
      <c r="AR15" s="297">
        <v>-30.6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-967706</v>
      </c>
      <c r="AP16" s="295">
        <v>-4124</v>
      </c>
      <c r="AQ16" s="296">
        <v>-3977</v>
      </c>
      <c r="AR16" s="297">
        <v>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16355530</v>
      </c>
      <c r="AP17" s="295">
        <v>69698</v>
      </c>
      <c r="AQ17" s="296">
        <v>62584</v>
      </c>
      <c r="AR17" s="297">
        <v>11.4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6.08</v>
      </c>
      <c r="AP21" s="308">
        <v>6.17</v>
      </c>
      <c r="AQ21" s="309">
        <v>-0.09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98.8</v>
      </c>
      <c r="AP22" s="313">
        <v>100.1</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6590250</v>
      </c>
      <c r="AP32" s="322">
        <v>28084</v>
      </c>
      <c r="AQ32" s="323">
        <v>31427</v>
      </c>
      <c r="AR32" s="324">
        <v>-10.6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v>3</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30</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1591014</v>
      </c>
      <c r="AP35" s="322">
        <v>6780</v>
      </c>
      <c r="AQ35" s="323">
        <v>10730</v>
      </c>
      <c r="AR35" s="324">
        <v>-36.799999999999997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12776</v>
      </c>
      <c r="AP36" s="322">
        <v>54</v>
      </c>
      <c r="AQ36" s="323">
        <v>463</v>
      </c>
      <c r="AR36" s="324">
        <v>-88.3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436330</v>
      </c>
      <c r="AP37" s="322">
        <v>1859</v>
      </c>
      <c r="AQ37" s="323">
        <v>1052</v>
      </c>
      <c r="AR37" s="324">
        <v>76.7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v>1632</v>
      </c>
      <c r="AP38" s="325">
        <v>7</v>
      </c>
      <c r="AQ38" s="326">
        <v>1</v>
      </c>
      <c r="AR38" s="314">
        <v>600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-2204828</v>
      </c>
      <c r="AP39" s="322">
        <v>-9396</v>
      </c>
      <c r="AQ39" s="323">
        <v>-7904</v>
      </c>
      <c r="AR39" s="324">
        <v>18.899999999999999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-4943671</v>
      </c>
      <c r="AP40" s="322">
        <v>-21067</v>
      </c>
      <c r="AQ40" s="323">
        <v>-27308</v>
      </c>
      <c r="AR40" s="324">
        <v>-22.9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1483503</v>
      </c>
      <c r="AP41" s="322">
        <v>6322</v>
      </c>
      <c r="AQ41" s="323">
        <v>8493</v>
      </c>
      <c r="AR41" s="324">
        <v>-25.6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5653656</v>
      </c>
      <c r="AN51" s="344">
        <v>24131</v>
      </c>
      <c r="AO51" s="345">
        <v>-22.2</v>
      </c>
      <c r="AP51" s="346">
        <v>41235</v>
      </c>
      <c r="AQ51" s="347">
        <v>5.6</v>
      </c>
      <c r="AR51" s="348">
        <v>-27.8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2976111</v>
      </c>
      <c r="AN52" s="352">
        <v>12703</v>
      </c>
      <c r="AO52" s="353">
        <v>-40.9</v>
      </c>
      <c r="AP52" s="354">
        <v>22086</v>
      </c>
      <c r="AQ52" s="355">
        <v>4.2</v>
      </c>
      <c r="AR52" s="356">
        <v>-45.1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6277025</v>
      </c>
      <c r="AN53" s="344">
        <v>26825</v>
      </c>
      <c r="AO53" s="345">
        <v>11.2</v>
      </c>
      <c r="AP53" s="346">
        <v>41862</v>
      </c>
      <c r="AQ53" s="347">
        <v>1.5</v>
      </c>
      <c r="AR53" s="348">
        <v>9.6999999999999993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3578018</v>
      </c>
      <c r="AN54" s="352">
        <v>15290</v>
      </c>
      <c r="AO54" s="353">
        <v>20.399999999999999</v>
      </c>
      <c r="AP54" s="354">
        <v>23710</v>
      </c>
      <c r="AQ54" s="355">
        <v>7.4</v>
      </c>
      <c r="AR54" s="356">
        <v>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6053042</v>
      </c>
      <c r="AN55" s="344">
        <v>25872</v>
      </c>
      <c r="AO55" s="345">
        <v>-3.6</v>
      </c>
      <c r="AP55" s="346">
        <v>43554</v>
      </c>
      <c r="AQ55" s="347">
        <v>4</v>
      </c>
      <c r="AR55" s="348">
        <v>-7.6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2642584</v>
      </c>
      <c r="AN56" s="352">
        <v>11295</v>
      </c>
      <c r="AO56" s="353">
        <v>-26.1</v>
      </c>
      <c r="AP56" s="354">
        <v>24811</v>
      </c>
      <c r="AQ56" s="355">
        <v>4.5999999999999996</v>
      </c>
      <c r="AR56" s="356">
        <v>-30.7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5805574</v>
      </c>
      <c r="AN57" s="344">
        <v>24773</v>
      </c>
      <c r="AO57" s="345">
        <v>-4.2</v>
      </c>
      <c r="AP57" s="346">
        <v>42581</v>
      </c>
      <c r="AQ57" s="347">
        <v>-2.2000000000000002</v>
      </c>
      <c r="AR57" s="348">
        <v>-2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3528861</v>
      </c>
      <c r="AN58" s="352">
        <v>15058</v>
      </c>
      <c r="AO58" s="353">
        <v>33.299999999999997</v>
      </c>
      <c r="AP58" s="354">
        <v>24354</v>
      </c>
      <c r="AQ58" s="355">
        <v>-1.8</v>
      </c>
      <c r="AR58" s="356">
        <v>35.1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7056626</v>
      </c>
      <c r="AN59" s="344">
        <v>30071</v>
      </c>
      <c r="AO59" s="345">
        <v>21.4</v>
      </c>
      <c r="AP59" s="346">
        <v>45426</v>
      </c>
      <c r="AQ59" s="347">
        <v>6.7</v>
      </c>
      <c r="AR59" s="348">
        <v>14.7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3755095</v>
      </c>
      <c r="AN60" s="352">
        <v>16002</v>
      </c>
      <c r="AO60" s="353">
        <v>6.3</v>
      </c>
      <c r="AP60" s="354">
        <v>24508</v>
      </c>
      <c r="AQ60" s="355">
        <v>0.6</v>
      </c>
      <c r="AR60" s="356">
        <v>5.7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6169185</v>
      </c>
      <c r="AN61" s="359">
        <v>26334</v>
      </c>
      <c r="AO61" s="360">
        <v>0.5</v>
      </c>
      <c r="AP61" s="361">
        <v>42932</v>
      </c>
      <c r="AQ61" s="362">
        <v>3.1</v>
      </c>
      <c r="AR61" s="348">
        <v>-2.6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3296134</v>
      </c>
      <c r="AN62" s="352">
        <v>14070</v>
      </c>
      <c r="AO62" s="353">
        <v>-1.4</v>
      </c>
      <c r="AP62" s="354">
        <v>23894</v>
      </c>
      <c r="AQ62" s="355">
        <v>3</v>
      </c>
      <c r="AR62" s="356">
        <v>-4.4000000000000004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ILhCzOQQje5vrjiqnKUYUCNvpcIqZ9dr8iE1fF0IX4ZigoM5+mOBhkaJohO4TiVQd74jGPD5AuWApe6ySk9sw==" saltValue="DbFLci8qGk7PMxfAcZJB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49" zoomScale="80" zoomScaleNormal="80" zoomScaleSheetLayoutView="55" workbookViewId="0">
      <selection activeCell="BG34" sqref="BG34:BU3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tJhUjC8tHrCif9kG/13paike4xhpHal5aq7FA1W9ezCUI7Zs59qoJSPqvuyXr6LDwunpO3LFN60cHyd77Hr4Q==" saltValue="toESa5T791cUxYivbCnx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67" zoomScale="80" zoomScaleNormal="80" zoomScaleSheetLayoutView="55" workbookViewId="0">
      <selection activeCell="BG34" sqref="BG34:BU3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2xpWIojkN2wmtDlM1XbXPgprwU365snrNsYkqE2Qiu4XV65nMnNqAY9CsN0yDZDtU+/WqVRlMjGczJ8zE9EPQ==" saltValue="VdrdkpgYYGNVnoXm3f7X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D31" zoomScale="80" zoomScaleNormal="80" zoomScaleSheetLayoutView="100" workbookViewId="0">
      <selection activeCell="BG34" sqref="BG34:BU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12.86</v>
      </c>
      <c r="G47" s="12">
        <v>12.7</v>
      </c>
      <c r="H47" s="12">
        <v>12.03</v>
      </c>
      <c r="I47" s="12">
        <v>11.93</v>
      </c>
      <c r="J47" s="13">
        <v>12.2</v>
      </c>
    </row>
    <row r="48" spans="2:10" ht="57.75" customHeight="1" x14ac:dyDescent="0.15">
      <c r="B48" s="14"/>
      <c r="C48" s="1214" t="s">
        <v>4</v>
      </c>
      <c r="D48" s="1214"/>
      <c r="E48" s="1215"/>
      <c r="F48" s="15">
        <v>1.93</v>
      </c>
      <c r="G48" s="16">
        <v>1.21</v>
      </c>
      <c r="H48" s="16">
        <v>1.87</v>
      </c>
      <c r="I48" s="16">
        <v>0.85</v>
      </c>
      <c r="J48" s="17">
        <v>1.29</v>
      </c>
    </row>
    <row r="49" spans="2:10" ht="57.75" customHeight="1" thickBot="1" x14ac:dyDescent="0.2">
      <c r="B49" s="18"/>
      <c r="C49" s="1216" t="s">
        <v>5</v>
      </c>
      <c r="D49" s="1216"/>
      <c r="E49" s="1217"/>
      <c r="F49" s="19">
        <v>1.0900000000000001</v>
      </c>
      <c r="G49" s="20">
        <v>0.57999999999999996</v>
      </c>
      <c r="H49" s="20">
        <v>0.09</v>
      </c>
      <c r="I49" s="20" t="s">
        <v>552</v>
      </c>
      <c r="J49" s="21">
        <v>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CNGpBdvCGIEx+oblwkbEa7/Smr8s6euH3sEnBbqOMgsIuUePobR2IwuaUPvcTkOcOubdWXfy2V7r6xsCT5JMw==" saltValue="9s3If+1MaKZpXMqTRY0p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