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90" windowWidth="19230" windowHeight="6150" tabRatio="8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AO36"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C38" i="9"/>
  <c r="BW37" i="9"/>
  <c r="BE37" i="9"/>
  <c r="AM37" i="9"/>
  <c r="C37" i="9"/>
  <c r="BW36" i="9"/>
  <c r="BE36" i="9"/>
  <c r="C36" i="9"/>
  <c r="BW35" i="9"/>
  <c r="BE35" i="9"/>
  <c r="BW34" i="9"/>
  <c r="CO34" i="9" s="1"/>
  <c r="CO35" i="9" s="1"/>
  <c r="CO36" i="9" s="1"/>
  <c r="CO37" i="9" s="1"/>
  <c r="CO38" i="9" s="1"/>
  <c r="CO39" i="9" s="1"/>
  <c r="CO40" i="9" s="1"/>
  <c r="CO41" i="9" s="1"/>
  <c r="CO42" i="9" s="1"/>
  <c r="CO43" i="9" s="1"/>
  <c r="BE34"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<sst xmlns="http://schemas.openxmlformats.org/spreadsheetml/2006/main" count="956" uniqueCount="573">
  <si>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</si>
  <si>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</si>
  <si>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</si>
  <si>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</si>
  <si>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</si>
  <si>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</si>
  <si>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</si>
  <si>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</si>
  <si>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</si>
  <si>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</si>
  <si>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</si>
  <si>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</si>
  <si>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</si>
  <si>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</si>
  <si>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</si>
  <si>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</si>
  <si>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</si>
  <si>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</si>
  <si>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</si>
  <si>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</si>
  <si>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</si>
  <si>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</si>
  <si>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</si>
  <si>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</si>
  <si>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</si>
  <si>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</si>
  <si>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</si>
  <si>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</si>
  <si>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</si>
  <si>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</si>
  <si>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</si>
  <si>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</si>
  <si>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</si>
  <si>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</si>
  <si>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</si>
  <si>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</si>
  <si>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</si>
  <si>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</si>
  <si>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</si>
  <si>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</si>
  <si>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</si>
  <si>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</si>
  <si>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</si>
  <si>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</si>
  <si>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</si>
  <si>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</si>
  <si>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</si>
  <si>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</si>
  <si>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</si>
  <si>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</si>
  <si>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</si>
  <si>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</si>
  <si>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</si>
  <si>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</si>
  <si>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</si>
  <si>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</si>
  <si>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</si>
  <si>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</si>
  <si>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</si>
  <si>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</si>
  <si>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</si>
  <si>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</si>
  <si>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</si>
  <si>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</si>
  <si>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</si>
  <si>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</si>
  <si>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</si>
  <si>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</si>
  <si>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</si>
  <si>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</si>
  <si>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</si>
  <si>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</si>
  <si>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</si>
  <si>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</si>
  <si>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</si>
  <si>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</si>
  <si>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</si>
  <si>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</si>
  <si>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</si>
  <si>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</si>
  <si>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</si>
  <si>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</si>
  <si>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宝塚市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</si>
  <si>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</si>
  <si>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</si>
  <si>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</si>
  <si>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</si>
  <si>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</si>
  <si>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</si>
  <si>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</si>
  <si>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</si>
  <si>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</si>
  <si>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</si>
  <si>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</si>
  <si>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</si>
  <si>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</si>
  <si>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</si>
  <si>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</si>
  <si>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</si>
  <si>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</si>
  <si>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</si>
  <si>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</si>
  <si>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</si>
  <si>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</si>
  <si>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</si>
  <si>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</si>
  <si>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</si>
  <si>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</si>
  <si>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</si>
  <si>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</si>
  <si>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</si>
  <si>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</si>
  <si>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</si>
  <si>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</si>
  <si>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</si>
  <si>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</si>
  <si>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</si>
  <si>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</si>
  <si>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</si>
  <si>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</si>
  <si>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</si>
  <si>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</si>
  <si>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</si>
  <si>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</si>
  <si>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</si>
  <si>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</si>
  <si>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</si>
  <si>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</si>
  <si>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</si>
  <si>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</si>
  <si>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</si>
  <si>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</si>
  <si>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</si>
  <si>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</si>
  <si>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</si>
  <si>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</si>
  <si>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病院事業会計</t>
    <phoneticPr fontId="5"/>
  </si>
  <si>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</si>
  <si>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</si>
  <si>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</si>
  <si>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</si>
  <si>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</si>
  <si>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</si>
  <si>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</si>
  <si>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</si>
  <si>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</si>
  <si>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</si>
  <si>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</si>
  <si>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</si>
  <si>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</si>
  <si>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</si>
  <si>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</si>
  <si>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</si>
  <si>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</si>
  <si>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</si>
  <si>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</si>
  <si>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</si>
  <si>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</si>
  <si>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</si>
  <si>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</si>
  <si>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</si>
  <si>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</si>
  <si>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</si>
  <si>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</si>
  <si>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</si>
  <si>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</si>
  <si>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</si>
  <si>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</si>
  <si>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</si>
  <si>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</si>
  <si>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</si>
  <si>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</si>
  <si>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</si>
  <si>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</si>
  <si>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</si>
  <si>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</si>
  <si>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</si>
  <si>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</si>
  <si>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</si>
  <si>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</si>
  <si>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</si>
  <si>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</si>
  <si>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</si>
  <si>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</si>
  <si>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</si>
  <si>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</si>
  <si>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</si>
  <si>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</si>
  <si>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</si>
  <si>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</si>
  <si>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</si>
  <si>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</si>
  <si>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</si>
  <si>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</si>
  <si>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</si>
  <si>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</si>
  <si>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</si>
  <si>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</si>
  <si>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兵庫県宝塚市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</si>
  <si>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</si>
  <si>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</si>
  <si>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</si>
  <si>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</si>
  <si>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</si>
  <si>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</si>
  <si>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</si>
  <si>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</si>
  <si>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</si>
  <si>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</si>
  <si>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</si>
  <si>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</si>
  <si>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</si>
  <si>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</si>
  <si>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</si>
  <si>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</si>
  <si>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</si>
  <si>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</si>
  <si>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</si>
  <si>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</si>
  <si>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</si>
  <si>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</si>
  <si>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</si>
  <si>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</si>
  <si>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</si>
  <si>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</si>
  <si>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</si>
  <si>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</si>
  <si>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</si>
  <si>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</si>
  <si>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</si>
  <si>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</si>
  <si>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</si>
  <si>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</si>
  <si>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</si>
  <si>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</si>
  <si>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</si>
  <si>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</si>
  <si>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</si>
  <si>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</si>
  <si>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</si>
  <si>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</si>
  <si>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</si>
  <si>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</si>
  <si>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</si>
  <si>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</si>
  <si>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</si>
  <si>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</si>
  <si>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</si>
  <si>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</si>
  <si>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</si>
  <si>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</si>
  <si>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</si>
  <si>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</si>
  <si>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</si>
  <si>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</si>
  <si>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</si>
  <si>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</si>
  <si>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</si>
  <si>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</si>
  <si>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</si>
  <si>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</si>
  <si>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</si>
  <si>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</si>
  <si>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</si>
  <si>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</si>
  <si>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</si>
  <si>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</si>
  <si>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</si>
  <si>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</si>
  <si>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</si>
  <si>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</si>
  <si>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</si>
  <si>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</si>
  <si>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</si>
  <si>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</si>
  <si>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</si>
  <si>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</si>
  <si>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</si>
  <si>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</si>
  <si>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</si>
  <si>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</si>
  <si>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</si>
  <si>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</si>
  <si>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</si>
  <si>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</si>
  <si>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</si>
  <si>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</si>
  <si>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</si>
  <si>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</si>
  <si>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</si>
  <si>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</si>
  <si>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</si>
  <si>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</si>
  <si>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</si>
  <si>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</si>
  <si>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</si>
  <si>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</si>
  <si>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</si>
  <si>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</si>
  <si>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</si>
  <si>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</si>
  <si>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</si>
  <si>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</si>
  <si>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</si>
  <si>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</si>
  <si>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</si>
  <si>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</si>
  <si>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</si>
  <si>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</si>
  <si>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</si>
  <si>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</si>
  <si>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</si>
  <si>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</si>
  <si>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</si>
  <si>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</si>
  <si>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</si>
  <si>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</si>
  <si>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</si>
  <si>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</si>
  <si>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</si>
  <si>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</si>
  <si>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</si>
  <si>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</si>
  <si>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</si>
  <si>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</si>
  <si>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</si>
  <si>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</si>
  <si>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</si>
  <si>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</si>
  <si>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</si>
  <si>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</si>
  <si>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</si>
  <si>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</si>
  <si>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</si>
  <si>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</si>
  <si>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</si>
  <si>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</si>
  <si>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</si>
  <si>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</si>
  <si>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</si>
  <si>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</si>
  <si>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</si>
  <si>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</si>
  <si>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</si>
  <si>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</si>
  <si>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</si>
  <si>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</si>
  <si>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兵庫県宝塚市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</si>
  <si>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</si>
  <si>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</si>
  <si>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</si>
  <si>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</si>
  <si>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</si>
  <si>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</si>
  <si>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</si>
  <si>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</si>
  <si>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</si>
  <si>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</si>
  <si>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</si>
  <si>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</si>
  <si>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</si>
  <si>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</si>
  <si>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</si>
  <si>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</si>
  <si>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</si>
  <si>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</si>
  <si>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</si>
  <si>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</si>
  <si>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特別会計宝塚すみれ墓苑事業費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</si>
  <si>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</si>
  <si>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</si>
  <si>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</si>
  <si>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</si>
  <si>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</si>
  <si>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</si>
  <si>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</si>
  <si>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</si>
  <si>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</si>
  <si>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</si>
  <si>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</si>
  <si>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</si>
  <si>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</si>
  <si>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</si>
  <si>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国民健康保険診療施設</t>
    <phoneticPr fontId="5"/>
  </si>
  <si>
    <t>介護保険事業</t>
    <phoneticPr fontId="5"/>
  </si>
  <si>
    <t>後期高齢者医療事業</t>
    <phoneticPr fontId="5"/>
  </si>
  <si>
    <t>農業共済事業</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</si>
  <si>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</si>
  <si>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</si>
  <si>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</si>
  <si>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</si>
  <si>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</si>
  <si>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</si>
  <si>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</si>
  <si>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</si>
  <si>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</si>
  <si>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</si>
  <si>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</si>
  <si>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</si>
  <si>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</si>
  <si>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</si>
  <si>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</si>
  <si>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</si>
  <si>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</si>
  <si>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</si>
  <si>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</si>
  <si>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</si>
  <si>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</si>
  <si>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</si>
  <si>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</si>
  <si>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</si>
  <si>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</si>
  <si>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</si>
  <si>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</si>
  <si>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</si>
  <si>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</si>
  <si>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</si>
  <si>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</si>
  <si>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</si>
  <si>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</si>
  <si>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</si>
  <si>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</si>
  <si>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</si>
  <si>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</si>
  <si>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</si>
  <si>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</si>
  <si>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</si>
  <si>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</si>
  <si>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</si>
  <si>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</si>
  <si>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</si>
  <si>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</si>
  <si>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</si>
  <si>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</si>
  <si>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</si>
  <si>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</si>
  <si>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</si>
  <si>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</si>
  <si>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</si>
  <si>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</si>
  <si>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</si>
  <si>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</si>
  <si>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</si>
  <si>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</si>
  <si>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</si>
  <si>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国民健康保険診療施設費</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</si>
  <si>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</si>
  <si>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</si>
  <si>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</si>
  <si>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</si>
  <si>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</si>
  <si>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</si>
  <si>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</si>
  <si>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</si>
  <si>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</si>
  <si>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</si>
  <si>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</si>
  <si>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</si>
  <si>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</si>
  <si>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</si>
  <si>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</si>
  <si>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</si>
  <si>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</si>
  <si>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</si>
  <si>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</si>
  <si>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</si>
  <si>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</si>
  <si>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</si>
  <si>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</si>
  <si>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</si>
  <si>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</si>
  <si>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</si>
  <si>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</si>
  <si>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</si>
  <si>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</si>
  <si>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</si>
  <si>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</si>
  <si>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</si>
  <si>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</si>
  <si>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</si>
  <si>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</si>
  <si>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</si>
  <si>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</si>
  <si>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</si>
  <si>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</si>
  <si>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</si>
  <si>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</si>
  <si>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</si>
  <si>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</si>
  <si>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</si>
  <si>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</si>
  <si>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</si>
  <si>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</si>
  <si>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</si>
  <si>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</si>
  <si>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</si>
  <si>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</si>
  <si>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</si>
  <si>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</si>
  <si>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</si>
  <si>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</si>
  <si>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</si>
  <si>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</si>
  <si>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</si>
  <si>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</si>
  <si>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</si>
  <si>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</si>
  <si>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</si>
  <si>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</si>
  <si>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</si>
  <si>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</si>
  <si>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</si>
  <si>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</si>
  <si>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</si>
  <si>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</si>
  <si>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</si>
  <si>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</si>
  <si>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</si>
  <si>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</si>
  <si>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</si>
  <si>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</si>
  <si>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</si>
  <si>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</si>
  <si>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</si>
  <si>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</si>
  <si>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</si>
  <si>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</si>
  <si>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0.00</t>
  </si>
  <si>
    <t>病院事業会計</t>
  </si>
  <si>
    <t>▲ 2.46</t>
  </si>
  <si>
    <t>▲ 0.76</t>
  </si>
  <si>
    <t>▲ 0.63</t>
  </si>
  <si>
    <t>▲ 1.67</t>
  </si>
  <si>
    <t>水道事業会計</t>
  </si>
  <si>
    <t>下水道事業会計</t>
  </si>
  <si>
    <t>介護保険事業</t>
  </si>
  <si>
    <t>一般会計</t>
  </si>
  <si>
    <t>特別会計宝塚すみれ墓苑事業費</t>
  </si>
  <si>
    <t>後期高齢者医療事業</t>
  </si>
  <si>
    <t>国民健康保険事業</t>
  </si>
  <si>
    <t>▲ 3.46</t>
  </si>
  <si>
    <t>▲ 3.88</t>
  </si>
  <si>
    <t>▲ 3.39</t>
  </si>
  <si>
    <t>▲ 2.52</t>
  </si>
  <si>
    <t>その他会計（赤字）</t>
  </si>
  <si>
    <t>その他会計（黒字）</t>
  </si>
  <si>
    <t>（公財）宝塚市スポーツ振興公社</t>
    <rPh sb="1" eb="2">
      <t>コウ</t>
    </rPh>
    <rPh sb="2" eb="3">
      <t>ザイ</t>
    </rPh>
    <rPh sb="4" eb="7">
      <t>タカラヅカシ</t>
    </rPh>
    <rPh sb="11" eb="13">
      <t>シンコウ</t>
    </rPh>
    <rPh sb="13" eb="15">
      <t>コウシャ</t>
    </rPh>
    <phoneticPr fontId="2"/>
  </si>
  <si>
    <t>ソリオ宝塚都市開発（株）</t>
    <rPh sb="3" eb="5">
      <t>タカラヅカ</t>
    </rPh>
    <rPh sb="5" eb="7">
      <t>トシ</t>
    </rPh>
    <rPh sb="7" eb="9">
      <t>カイハツ</t>
    </rPh>
    <rPh sb="10" eb="11">
      <t>カブ</t>
    </rPh>
    <phoneticPr fontId="2"/>
  </si>
  <si>
    <t>（公財）宝塚市文化財団</t>
    <rPh sb="1" eb="2">
      <t>コウ</t>
    </rPh>
    <rPh sb="2" eb="3">
      <t>ザイ</t>
    </rPh>
    <rPh sb="4" eb="7">
      <t>タカラヅカシ</t>
    </rPh>
    <rPh sb="7" eb="9">
      <t>ブンカ</t>
    </rPh>
    <rPh sb="9" eb="11">
      <t>ザイダン</t>
    </rPh>
    <phoneticPr fontId="2"/>
  </si>
  <si>
    <t>（一財）宝塚市保健福祉サービス公社</t>
    <rPh sb="1" eb="2">
      <t>イッ</t>
    </rPh>
    <rPh sb="2" eb="3">
      <t>ザイ</t>
    </rPh>
    <rPh sb="4" eb="7">
      <t>タカラヅカシ</t>
    </rPh>
    <rPh sb="7" eb="9">
      <t>ホケン</t>
    </rPh>
    <rPh sb="9" eb="11">
      <t>フクシ</t>
    </rPh>
    <rPh sb="15" eb="17">
      <t>コウシャ</t>
    </rPh>
    <phoneticPr fontId="2"/>
  </si>
  <si>
    <t>宝塚都市環境サービス（株）</t>
    <rPh sb="0" eb="2">
      <t>タカラヅカ</t>
    </rPh>
    <rPh sb="2" eb="4">
      <t>トシ</t>
    </rPh>
    <rPh sb="4" eb="6">
      <t>カンキョウ</t>
    </rPh>
    <rPh sb="11" eb="12">
      <t>カブ</t>
    </rPh>
    <phoneticPr fontId="2"/>
  </si>
  <si>
    <t>宝塚山本ガーデン・クリエイティブ（株）</t>
    <rPh sb="0" eb="2">
      <t>タカラヅカ</t>
    </rPh>
    <rPh sb="2" eb="4">
      <t>ヤマモト</t>
    </rPh>
    <rPh sb="17" eb="18">
      <t>カブ</t>
    </rPh>
    <phoneticPr fontId="2"/>
  </si>
  <si>
    <t>（株）エフエム宝塚</t>
    <rPh sb="1" eb="2">
      <t>カブ</t>
    </rPh>
    <rPh sb="7" eb="9">
      <t>タカラヅカ</t>
    </rPh>
    <phoneticPr fontId="2"/>
  </si>
  <si>
    <t>宝塚市土地開発公社</t>
    <rPh sb="0" eb="2">
      <t>タカラヅカ</t>
    </rPh>
    <rPh sb="2" eb="3">
      <t>シ</t>
    </rPh>
    <rPh sb="3" eb="5">
      <t>トチ</t>
    </rPh>
    <rPh sb="5" eb="7">
      <t>カイハツ</t>
    </rPh>
    <rPh sb="7" eb="9">
      <t>コウシャ</t>
    </rPh>
    <phoneticPr fontId="2"/>
  </si>
  <si>
    <t>逆瀬川都市開発（株）</t>
    <rPh sb="0" eb="3">
      <t>サカセガワ</t>
    </rPh>
    <rPh sb="3" eb="5">
      <t>トシ</t>
    </rPh>
    <rPh sb="5" eb="7">
      <t>カイハツ</t>
    </rPh>
    <rPh sb="8" eb="9">
      <t>カブ</t>
    </rPh>
    <phoneticPr fontId="2"/>
  </si>
  <si>
    <t>（公財）阪神北広域救急医療財団</t>
    <rPh sb="1" eb="2">
      <t>コウ</t>
    </rPh>
    <rPh sb="2" eb="3">
      <t>ザイ</t>
    </rPh>
    <rPh sb="4" eb="6">
      <t>ハンシン</t>
    </rPh>
    <rPh sb="6" eb="7">
      <t>キタ</t>
    </rPh>
    <rPh sb="7" eb="9">
      <t>コウイキ</t>
    </rPh>
    <rPh sb="9" eb="11">
      <t>キュウキュウ</t>
    </rPh>
    <rPh sb="11" eb="13">
      <t>イリョウ</t>
    </rPh>
    <rPh sb="13" eb="15">
      <t>ザイダン</t>
    </rPh>
    <phoneticPr fontId="2"/>
  </si>
  <si>
    <t>-</t>
    <phoneticPr fontId="2"/>
  </si>
  <si>
    <t>-</t>
    <phoneticPr fontId="2"/>
  </si>
  <si>
    <t>丹波少年自然の家</t>
    <rPh sb="0" eb="2">
      <t>タンバ</t>
    </rPh>
    <rPh sb="2" eb="4">
      <t>ショウネン</t>
    </rPh>
    <rPh sb="4" eb="6">
      <t>シゼン</t>
    </rPh>
    <rPh sb="7" eb="8">
      <t>イエ</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</si>
  <si>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</si>
  <si>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</si>
  <si>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</si>
  <si>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</si>
  <si>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</si>
  <si>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</si>
  <si>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</si>
  <si>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</si>
  <si>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</si>
  <si>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</si>
  <si>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</si>
  <si>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</si>
  <si>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ここに入力</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</si>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</sst>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31008</c:v>
                </c:pt>
                <c:pt idx="1">
                  <c:v>24131</c:v>
                </c:pt>
                <c:pt idx="2">
                  <c:v>26825</c:v>
                </c:pt>
                <c:pt idx="3">
                  <c:v>25872</c:v>
                </c:pt>
                <c:pt idx="4">
                  <c:v>24773</c:v>
                </c:pt>
              </c:numCache>
            </c:numRef>
          </c:val>
          <c:smooth val="0"/>
        </c:ser>
        <c:dLbls>
          <c:showLegendKey val="0"/>
          <c:showVal val="0"/>
          <c:showCatName val="0"/>
          <c:showSerName val="0"/>
          <c:showPercent val="0"/>
          <c:showBubbleSize val="0"/>
        </c:dLbls>
        <c:marker val="1"/>
        <c:smooth val="0"/>
        <c:axId val="126271488"/>
        <c:axId val="126273408"/>
      </c:lineChart>
      <c:catAx>
        <c:axId val="1262714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273408"/>
        <c:crosses val="autoZero"/>
        <c:auto val="1"/>
        <c:lblAlgn val="ctr"/>
        <c:lblOffset val="100"/>
        <c:tickLblSkip val="1"/>
        <c:tickMarkSkip val="1"/>
        <c:noMultiLvlLbl val="0"/>
      </c:catAx>
      <c:valAx>
        <c:axId val="12627340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271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2.2400000000000002</c:v>
                </c:pt>
                <c:pt idx="1">
                  <c:v>1.93</c:v>
                </c:pt>
                <c:pt idx="2">
                  <c:v>1.21</c:v>
                </c:pt>
                <c:pt idx="3">
                  <c:v>1.87</c:v>
                </c:pt>
                <c:pt idx="4">
                  <c:v>0.85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c:v>
                </c:pt>
                <c:pt idx="1">
                  <c:v>12.86</c:v>
                </c:pt>
                <c:pt idx="2">
                  <c:v>12.7</c:v>
                </c:pt>
                <c:pt idx="3">
                  <c:v>12.03</c:v>
                </c:pt>
                <c:pt idx="4">
                  <c:v>11.93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3998464"/>
        <c:axId val="134008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1.55</c:v>
                </c:pt>
                <c:pt idx="1">
                  <c:v>1.0900000000000001</c:v>
                </c:pt>
                <c:pt idx="2">
                  <c:v>0.57999999999999996</c:v>
                </c:pt>
                <c:pt idx="3">
                  <c:v>0.09</c:v>
                </c:pt>
                <c:pt idx="4">
                  <c:v>0</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3998464"/>
        <c:axId val="134008832"/>
      </c:lineChart>
      <c:catAx>
        <c:axId val="13399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008832"/>
        <c:crosses val="autoZero"/>
        <c:auto val="1"/>
        <c:lblAlgn val="ctr"/>
        <c:lblOffset val="100"/>
        <c:tickLblSkip val="1"/>
        <c:tickMarkSkip val="1"/>
        <c:noMultiLvlLbl val="0"/>
      </c:catAx>
      <c:valAx>
        <c:axId val="13400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9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3.46</c:v>
                </c:pt>
                <c:pt idx="1">
                  <c:v>#N/A</c:v>
                </c:pt>
                <c:pt idx="2">
                  <c:v>3.88</c:v>
                </c:pt>
                <c:pt idx="3">
                  <c:v>#N/A</c:v>
                </c:pt>
                <c:pt idx="4">
                  <c:v>3.39</c:v>
                </c:pt>
                <c:pt idx="5">
                  <c:v>#N/A</c:v>
                </c:pt>
                <c:pt idx="6">
                  <c:v>2.52</c:v>
                </c:pt>
                <c:pt idx="7">
                  <c:v>#N/A</c:v>
                </c:pt>
                <c:pt idx="8">
                  <c:v>#N/A</c:v>
                </c:pt>
                <c:pt idx="9">
                  <c:v>0.09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0.22</c:v>
                </c:pt>
                <c:pt idx="2">
                  <c:v>#N/A</c:v>
                </c:pt>
                <c:pt idx="3">
                  <c:v>0.22</c:v>
                </c:pt>
                <c:pt idx="4">
                  <c:v>#N/A</c:v>
                </c:pt>
                <c:pt idx="5">
                  <c:v>0.26</c:v>
                </c:pt>
                <c:pt idx="6">
                  <c:v>#N/A</c:v>
                </c:pt>
                <c:pt idx="7">
                  <c:v>0.27</c:v>
                </c:pt>
                <c:pt idx="8">
                  <c:v>#N/A</c:v>
                </c:pt>
                <c:pt idx="9">
                  <c:v>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特別会計宝塚すみれ墓苑事業費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0.25</c:v>
                </c:pt>
                <c:pt idx="2">
                  <c:v>#N/A</c:v>
                </c:pt>
                <c:pt idx="3">
                  <c:v>0.4</c:v>
                </c:pt>
                <c:pt idx="4">
                  <c:v>#N/A</c:v>
                </c:pt>
                <c:pt idx="5">
                  <c:v>0.52</c:v>
                </c:pt>
                <c:pt idx="6">
                  <c:v>#N/A</c:v>
                </c:pt>
                <c:pt idx="7">
                  <c:v>0.5</c:v>
                </c:pt>
                <c:pt idx="8">
                  <c:v>#N/A</c:v>
                </c:pt>
                <c:pt idx="9">
                  <c:v>0.34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1.98</c:v>
                </c:pt>
                <c:pt idx="2">
                  <c:v>#N/A</c:v>
                </c:pt>
                <c:pt idx="3">
                  <c:v>1.52</c:v>
                </c:pt>
                <c:pt idx="4">
                  <c:v>#N/A</c:v>
                </c:pt>
                <c:pt idx="5">
                  <c:v>0.68</c:v>
                </c:pt>
                <c:pt idx="6">
                  <c:v>#N/A</c:v>
                </c:pt>
                <c:pt idx="7">
                  <c:v>1.36</c:v>
                </c:pt>
                <c:pt idx="8">
                  <c:v>#N/A</c:v>
                </c:pt>
                <c:pt idx="9">
                  <c:v>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0.42</c:v>
                </c:pt>
                <c:pt idx="6">
                  <c:v>#N/A</c:v>
                </c:pt>
                <c:pt idx="7">
                  <c:v>0.99</c:v>
                </c:pt>
                <c:pt idx="8">
                  <c:v>#N/A</c:v>
                </c:pt>
                <c:pt idx="9">
                  <c:v>0.92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0.47</c:v>
                </c:pt>
                <c:pt idx="2">
                  <c:v>#N/A</c:v>
                </c:pt>
                <c:pt idx="3">
                  <c:v>0</c:v>
                </c:pt>
                <c:pt idx="4">
                  <c:v>#N/A</c:v>
                </c:pt>
                <c:pt idx="5">
                  <c:v>0.98</c:v>
                </c:pt>
                <c:pt idx="6">
                  <c:v>#N/A</c:v>
                </c:pt>
                <c:pt idx="7">
                  <c:v>1.35</c:v>
                </c:pt>
                <c:pt idx="8">
                  <c:v>#N/A</c:v>
                </c:pt>
                <c:pt idx="9">
                  <c:v>1.51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10.43</c:v>
                </c:pt>
                <c:pt idx="2">
                  <c:v>#N/A</c:v>
                </c:pt>
                <c:pt idx="3">
                  <c:v>13.94</c:v>
                </c:pt>
                <c:pt idx="4">
                  <c:v>#N/A</c:v>
                </c:pt>
                <c:pt idx="5">
                  <c:v>10.9</c:v>
                </c:pt>
                <c:pt idx="6">
                  <c:v>#N/A</c:v>
                </c:pt>
                <c:pt idx="7">
                  <c:v>8.81</c:v>
                </c:pt>
                <c:pt idx="8">
                  <c:v>#N/A</c:v>
                </c:pt>
                <c:pt idx="9">
                  <c:v>7.39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0.98</c:v>
                </c:pt>
                <c:pt idx="2">
                  <c:v>2.46</c:v>
                </c:pt>
                <c:pt idx="3">
                  <c:v>#N/A</c:v>
                </c:pt>
                <c:pt idx="4">
                  <c:v>0.76</c:v>
                </c:pt>
                <c:pt idx="5">
                  <c:v>#N/A</c:v>
                </c:pt>
                <c:pt idx="6">
                  <c:v>0.63</c:v>
                </c:pt>
                <c:pt idx="7">
                  <c:v>#N/A</c:v>
                </c:pt>
                <c:pt idx="8">
                  <c:v>1.67</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541312"/>
        <c:axId val="134542848"/>
      </c:barChart>
      <c:catAx>
        <c:axId val="13454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542848"/>
        <c:crosses val="autoZero"/>
        <c:auto val="1"/>
        <c:lblAlgn val="ctr"/>
        <c:lblOffset val="100"/>
        <c:tickLblSkip val="1"/>
        <c:tickMarkSkip val="1"/>
        <c:noMultiLvlLbl val="0"/>
      </c:catAx>
      <c:valAx>
        <c:axId val="13454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41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7881</c:v>
                </c:pt>
                <c:pt idx="5">
                  <c:v>7802</c:v>
                </c:pt>
                <c:pt idx="8">
                  <c:v>7859</c:v>
                </c:pt>
                <c:pt idx="11">
                  <c:v>7499</c:v>
                </c:pt>
                <c:pt idx="14">
                  <c:v>7304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490</c:v>
                </c:pt>
                <c:pt idx="3">
                  <c:v>466</c:v>
                </c:pt>
                <c:pt idx="6">
                  <c:v>493</c:v>
                </c:pt>
                <c:pt idx="9">
                  <c:v>593</c:v>
                </c:pt>
                <c:pt idx="12">
                  <c:v>436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1921</c:v>
                </c:pt>
                <c:pt idx="3">
                  <c:v>1881</c:v>
                </c:pt>
                <c:pt idx="6">
                  <c:v>1662</c:v>
                </c:pt>
                <c:pt idx="9">
                  <c:v>1862</c:v>
                </c:pt>
                <c:pt idx="12">
                  <c:v>1728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47</c:v>
                </c:pt>
                <c:pt idx="3">
                  <c:v>30</c:v>
                </c:pt>
                <c:pt idx="6">
                  <c:v>13</c:v>
                </c:pt>
                <c:pt idx="9">
                  <c:v>7</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8456</c:v>
                </c:pt>
                <c:pt idx="3">
                  <c:v>7954</c:v>
                </c:pt>
                <c:pt idx="6">
                  <c:v>7431</c:v>
                </c:pt>
                <c:pt idx="9">
                  <c:v>6820</c:v>
                </c:pt>
                <c:pt idx="12">
                  <c:v>6660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8108928"/>
        <c:axId val="5811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3037</c:v>
                </c:pt>
                <c:pt idx="2">
                  <c:v>#N/A</c:v>
                </c:pt>
                <c:pt idx="3">
                  <c:v>#N/A</c:v>
                </c:pt>
                <c:pt idx="4">
                  <c:v>2532</c:v>
                </c:pt>
                <c:pt idx="5">
                  <c:v>#N/A</c:v>
                </c:pt>
                <c:pt idx="6">
                  <c:v>#N/A</c:v>
                </c:pt>
                <c:pt idx="7">
                  <c:v>1744</c:v>
                </c:pt>
                <c:pt idx="8">
                  <c:v>#N/A</c:v>
                </c:pt>
                <c:pt idx="9">
                  <c:v>#N/A</c:v>
                </c:pt>
                <c:pt idx="10">
                  <c:v>1786</c:v>
                </c:pt>
                <c:pt idx="11">
                  <c:v>#N/A</c:v>
                </c:pt>
                <c:pt idx="12">
                  <c:v>#N/A</c:v>
                </c:pt>
                <c:pt idx="13">
                  <c:v>1523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8108928"/>
        <c:axId val="58119296"/>
      </c:lineChart>
      <c:catAx>
        <c:axId val="5810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119296"/>
        <c:crosses val="autoZero"/>
        <c:auto val="1"/>
        <c:lblAlgn val="ctr"/>
        <c:lblOffset val="100"/>
        <c:tickLblSkip val="1"/>
        <c:tickMarkSkip val="1"/>
        <c:noMultiLvlLbl val="0"/>
      </c:catAx>
      <c:valAx>
        <c:axId val="5811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0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58564</c:v>
                </c:pt>
                <c:pt idx="5">
                  <c:v>59568</c:v>
                </c:pt>
                <c:pt idx="8">
                  <c:v>58751</c:v>
                </c:pt>
                <c:pt idx="11">
                  <c:v>58403</c:v>
                </c:pt>
                <c:pt idx="14">
                  <c:v>60313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27259</c:v>
                </c:pt>
                <c:pt idx="5">
                  <c:v>27207</c:v>
                </c:pt>
                <c:pt idx="8">
                  <c:v>25291</c:v>
                </c:pt>
                <c:pt idx="11">
                  <c:v>25024</c:v>
                </c:pt>
                <c:pt idx="14">
                  <c:v>21815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12428</c:v>
                </c:pt>
                <c:pt idx="5">
                  <c:v>12881</c:v>
                </c:pt>
                <c:pt idx="8">
                  <c:v>11641</c:v>
                </c:pt>
                <c:pt idx="11">
                  <c:v>10820</c:v>
                </c:pt>
                <c:pt idx="14">
                  <c:v>10514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841</c:v>
                </c:pt>
                <c:pt idx="3">
                  <c:v>1088</c:v>
                </c:pt>
                <c:pt idx="6">
                  <c:v>1048</c:v>
                </c:pt>
                <c:pt idx="9">
                  <c:v>2615</c:v>
                </c:pt>
                <c:pt idx="12">
                  <c:v>2207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12592</c:v>
                </c:pt>
                <c:pt idx="3">
                  <c:v>11747</c:v>
                </c:pt>
                <c:pt idx="6">
                  <c:v>10251</c:v>
                </c:pt>
                <c:pt idx="9">
                  <c:v>8980</c:v>
                </c:pt>
                <c:pt idx="12">
                  <c:v>8074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30</c:v>
                </c:pt>
                <c:pt idx="3">
                  <c:v>26</c:v>
                </c:pt>
                <c:pt idx="6">
                  <c:v>23</c:v>
                </c:pt>
                <c:pt idx="9">
                  <c:v>20</c:v>
                </c:pt>
                <c:pt idx="12">
                  <c:v>53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19963</c:v>
                </c:pt>
                <c:pt idx="3">
                  <c:v>18835</c:v>
                </c:pt>
                <c:pt idx="6">
                  <c:v>17798</c:v>
                </c:pt>
                <c:pt idx="9">
                  <c:v>17682</c:v>
                </c:pt>
                <c:pt idx="12">
                  <c:v>16336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8842</c:v>
                </c:pt>
                <c:pt idx="3">
                  <c:v>9237</c:v>
                </c:pt>
                <c:pt idx="6">
                  <c:v>8967</c:v>
                </c:pt>
                <c:pt idx="9">
                  <c:v>6578</c:v>
                </c:pt>
                <c:pt idx="12">
                  <c:v>4700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79603</c:v>
                </c:pt>
                <c:pt idx="3">
                  <c:v>77244</c:v>
                </c:pt>
                <c:pt idx="6">
                  <c:v>75761</c:v>
                </c:pt>
                <c:pt idx="9">
                  <c:v>74758</c:v>
                </c:pt>
                <c:pt idx="12">
                  <c:v>73128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282688"/>
        <c:axId val="135284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23620</c:v>
                </c:pt>
                <c:pt idx="2">
                  <c:v>#N/A</c:v>
                </c:pt>
                <c:pt idx="3">
                  <c:v>#N/A</c:v>
                </c:pt>
                <c:pt idx="4">
                  <c:v>18521</c:v>
                </c:pt>
                <c:pt idx="5">
                  <c:v>#N/A</c:v>
                </c:pt>
                <c:pt idx="6">
                  <c:v>#N/A</c:v>
                </c:pt>
                <c:pt idx="7">
                  <c:v>18165</c:v>
                </c:pt>
                <c:pt idx="8">
                  <c:v>#N/A</c:v>
                </c:pt>
                <c:pt idx="9">
                  <c:v>#N/A</c:v>
                </c:pt>
                <c:pt idx="10">
                  <c:v>16385</c:v>
                </c:pt>
                <c:pt idx="11">
                  <c:v>#N/A</c:v>
                </c:pt>
                <c:pt idx="12">
                  <c:v>#N/A</c:v>
                </c:pt>
                <c:pt idx="13">
                  <c:v>11855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282688"/>
        <c:axId val="135284608"/>
      </c:lineChart>
      <c:catAx>
        <c:axId val="13528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284608"/>
        <c:crosses val="autoZero"/>
        <c:auto val="1"/>
        <c:lblAlgn val="ctr"/>
        <c:lblOffset val="100"/>
        <c:tickLblSkip val="1"/>
        <c:tickMarkSkip val="1"/>
        <c:noMultiLvlLbl val="0"/>
      </c:catAx>
      <c:valAx>
        <c:axId val="13528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8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5883776"/>
        <c:axId val="135885952"/>
      </c:scatterChart>
      <c:valAx>
        <c:axId val="135883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885952"/>
        <c:crosses val="autoZero"/>
        <c:crossBetween val="midCat"/>
      </c:valAx>
      <c:valAx>
        <c:axId val="135885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883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2.688317517081910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c:v>
                </c:pt>
                <c:pt idx="1">
                  <c:v>7.8</c:v>
                </c:pt>
                <c:pt idx="2">
                  <c:v>6.5</c:v>
                </c:pt>
                <c:pt idx="3">
                  <c:v>5.3</c:v>
                </c:pt>
                <c:pt idx="4">
                  <c:v>4.4000000000000004</c:v>
                </c:pt>
              </c:numCache>
            </c:numRef>
          </c:xVal>
          <c:yVal>
            <c:numRef>
              <c:f>公会計指標分析・財政指標組合せ分析表!$K$73:$O$73</c:f>
              <c:numCache>
                <c:formatCode>#,##0.0;"▲ "#,##0.0</c:formatCode>
                <c:ptCount val="5"/>
                <c:pt idx="0">
                  <c:v>64.2</c:v>
                </c:pt>
                <c:pt idx="1">
                  <c:v>49.5</c:v>
                </c:pt>
                <c:pt idx="2">
                  <c:v>48.8</c:v>
                </c:pt>
                <c:pt idx="3">
                  <c:v>43</c:v>
                </c:pt>
                <c:pt idx="4">
                  <c:v>30.8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3.6527749352808329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953024"/>
        <c:axId val="135959296"/>
      </c:scatterChart>
      <c:valAx>
        <c:axId val="135953024"/>
        <c:scaling>
          <c:orientation val="minMax"/>
          <c:max val="9"/>
          <c:min val="4.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959296"/>
        <c:crosses val="autoZero"/>
        <c:crossBetween val="midCat"/>
      </c:valAx>
      <c:valAx>
        <c:axId val="135959296"/>
        <c:scaling>
          <c:orientation val="minMax"/>
          <c:max val="7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953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234,349
231,407
101.80
76,206,730
75,351,155
369,197
43,394,954
72,133,174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30.8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分子である</a:t>
          </a:r>
          <a:r>
            <a:rPr lang="ja-JP" altLang="ja-JP" sz="1100">
              <a:solidFill>
                <a:schemeClr val="dk1"/>
              </a:solidFill>
              <a:effectLst/>
              <a:latin typeface="+mn-lt"/>
              <a:ea typeface="+mn-ea"/>
              <a:cs typeface="+mn-cs"/>
            </a:rPr>
            <a:t>基準財政収入額は、平成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年度において経済活動が好転したことに伴う地方消費税交付金や株式等譲渡所得割交付金の増により、前年度に比べ</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7.8</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円</a:t>
          </a:r>
          <a:r>
            <a:rPr lang="ja-JP" altLang="ja-JP" sz="1100">
              <a:solidFill>
                <a:schemeClr val="dk1"/>
              </a:solidFill>
              <a:effectLst/>
              <a:latin typeface="+mn-lt"/>
              <a:ea typeface="+mn-ea"/>
              <a:cs typeface="+mn-cs"/>
            </a:rPr>
            <a:t>の増と</a:t>
          </a:r>
          <a:r>
            <a:rPr lang="ja-JP" altLang="en-US" sz="1100">
              <a:solidFill>
                <a:schemeClr val="dk1"/>
              </a:solidFill>
              <a:effectLst/>
              <a:latin typeface="+mn-lt"/>
              <a:ea typeface="+mn-ea"/>
              <a:cs typeface="+mn-cs"/>
            </a:rPr>
            <a:t>なった</a:t>
          </a:r>
          <a:r>
            <a:rPr lang="ja-JP" altLang="ja-JP" sz="1100">
              <a:solidFill>
                <a:schemeClr val="dk1"/>
              </a:solidFill>
              <a:effectLst/>
              <a:latin typeface="+mn-lt"/>
              <a:ea typeface="+mn-ea"/>
              <a:cs typeface="+mn-cs"/>
            </a:rPr>
            <a:t>。</a:t>
          </a:r>
        </a:p>
        <a:p>
          <a:r>
            <a:rPr lang="ja-JP" altLang="en-US" sz="1100">
              <a:solidFill>
                <a:schemeClr val="dk1"/>
              </a:solidFill>
              <a:effectLst/>
              <a:latin typeface="+mn-lt"/>
              <a:ea typeface="+mn-ea"/>
              <a:cs typeface="+mn-cs"/>
            </a:rPr>
            <a:t>　分母である</a:t>
          </a:r>
          <a:r>
            <a:rPr lang="ja-JP" altLang="ja-JP" sz="1100">
              <a:solidFill>
                <a:schemeClr val="dk1"/>
              </a:solidFill>
              <a:effectLst/>
              <a:latin typeface="+mn-lt"/>
              <a:ea typeface="+mn-ea"/>
              <a:cs typeface="+mn-cs"/>
            </a:rPr>
            <a:t>基準財政需要額は、地域経済・雇用対策費は減となったものの、公債費や地域の元気創造事業費等が増となったことにより、前年度に比べ</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億円の増と</a:t>
          </a:r>
          <a:r>
            <a:rPr lang="ja-JP" altLang="en-US" sz="1100">
              <a:solidFill>
                <a:schemeClr val="dk1"/>
              </a:solidFill>
              <a:effectLst/>
              <a:latin typeface="+mn-lt"/>
              <a:ea typeface="+mn-ea"/>
              <a:cs typeface="+mn-cs"/>
            </a:rPr>
            <a:t>なった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その結果、</a:t>
          </a:r>
          <a:r>
            <a:rPr lang="ja-JP" altLang="ja-JP" sz="1100">
              <a:solidFill>
                <a:schemeClr val="dk1"/>
              </a:solidFill>
              <a:effectLst/>
              <a:latin typeface="+mn-lt"/>
              <a:ea typeface="+mn-ea"/>
              <a:cs typeface="+mn-cs"/>
            </a:rPr>
            <a:t>財政力指数は</a:t>
          </a:r>
          <a:r>
            <a:rPr lang="en-US" altLang="ja-JP" sz="1100">
              <a:solidFill>
                <a:schemeClr val="dk1"/>
              </a:solidFill>
              <a:effectLst/>
              <a:latin typeface="+mn-lt"/>
              <a:ea typeface="+mn-ea"/>
              <a:cs typeface="+mn-cs"/>
            </a:rPr>
            <a:t>0.883</a:t>
          </a:r>
          <a:r>
            <a:rPr lang="ja-JP" altLang="ja-JP" sz="1100">
              <a:solidFill>
                <a:schemeClr val="dk1"/>
              </a:solidFill>
              <a:effectLst/>
              <a:latin typeface="+mn-lt"/>
              <a:ea typeface="+mn-ea"/>
              <a:cs typeface="+mn-cs"/>
            </a:rPr>
            <a:t>で対前年度比</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ポイントの好転</a:t>
          </a:r>
          <a:r>
            <a:rPr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今後も引き続き財源不足の解消を図り、健全で持続可能な収支均衡の財政運営を目指す。</a:t>
          </a:r>
          <a:endParaRPr lang="ja-JP" altLang="ja-JP">
            <a:effectLst/>
          </a:endParaRPr>
        </a:p>
        <a:p>
          <a:r>
            <a:rPr lang="ja-JP" altLang="ja-JP"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157692</xdr:rowOff>
    </xdr:to>
    <xdr:cxnSp macro="">
      <xdr:nvCxnSpPr>
        <xdr:cNvPr id="68" name="直線コネクタ 67"/>
        <xdr:cNvCxnSpPr/>
      </xdr:nvCxnSpPr>
      <xdr:spPr>
        <a:xfrm flipV="1">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6350</xdr:rowOff>
    </xdr:to>
    <xdr:cxnSp macro="">
      <xdr:nvCxnSpPr>
        <xdr:cNvPr id="71" name="直線コネクタ 70"/>
        <xdr:cNvCxnSpPr/>
      </xdr:nvCxnSpPr>
      <xdr:spPr>
        <a:xfrm flipV="1">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6350</xdr:rowOff>
    </xdr:to>
    <xdr:cxnSp macro="">
      <xdr:nvCxnSpPr>
        <xdr:cNvPr id="74" name="直線コネクタ 73"/>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6350</xdr:rowOff>
    </xdr:to>
    <xdr:cxnSp macro="">
      <xdr:nvCxnSpPr>
        <xdr:cNvPr id="77" name="直線コネクタ 76"/>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5" name="円/楕円 94"/>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6" name="テキスト ボックス 95"/>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分子である経常経費充当一般財源（歳出）は前年度に比べ</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7.4</a:t>
          </a:r>
          <a:r>
            <a:rPr lang="ja-JP" altLang="ja-JP" sz="1100">
              <a:solidFill>
                <a:schemeClr val="dk1"/>
              </a:solidFill>
              <a:effectLst/>
              <a:latin typeface="+mn-lt"/>
              <a:ea typeface="+mn-ea"/>
              <a:cs typeface="+mn-cs"/>
            </a:rPr>
            <a:t>億円の減と</a:t>
          </a:r>
          <a:r>
            <a:rPr lang="ja-JP" altLang="en-US" sz="1100">
              <a:solidFill>
                <a:schemeClr val="dk1"/>
              </a:solidFill>
              <a:effectLst/>
              <a:latin typeface="+mn-lt"/>
              <a:ea typeface="+mn-ea"/>
              <a:cs typeface="+mn-cs"/>
            </a:rPr>
            <a:t>なった</a:t>
          </a:r>
          <a:r>
            <a:rPr lang="ja-JP" altLang="ja-JP" sz="1100">
              <a:solidFill>
                <a:schemeClr val="dk1"/>
              </a:solidFill>
              <a:effectLst/>
              <a:latin typeface="+mn-lt"/>
              <a:ea typeface="+mn-ea"/>
              <a:cs typeface="+mn-cs"/>
            </a:rPr>
            <a:t>が、分母である経常一般財源（歳入）も前年度より</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5.4</a:t>
          </a:r>
          <a:r>
            <a:rPr lang="ja-JP" altLang="ja-JP" sz="1100">
              <a:solidFill>
                <a:schemeClr val="dk1"/>
              </a:solidFill>
              <a:effectLst/>
              <a:latin typeface="+mn-lt"/>
              <a:ea typeface="+mn-ea"/>
              <a:cs typeface="+mn-cs"/>
            </a:rPr>
            <a:t>億円の減、同じく分母の臨時財政対策債も</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億円の減となったため、経常収支比率が悪化した。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その要因として歳出においては、物件費が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億円の増となったものの企業会計補助金等の補助費等が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億円の減となったため、歳出全体で</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7.4</a:t>
          </a:r>
          <a:r>
            <a:rPr lang="ja-JP" altLang="ja-JP" sz="1100">
              <a:solidFill>
                <a:schemeClr val="dk1"/>
              </a:solidFill>
              <a:effectLst/>
              <a:latin typeface="+mn-lt"/>
              <a:ea typeface="+mn-ea"/>
              <a:cs typeface="+mn-cs"/>
            </a:rPr>
            <a:t>億円の減と</a:t>
          </a:r>
          <a:r>
            <a:rPr lang="ja-JP" altLang="en-US" sz="1100">
              <a:solidFill>
                <a:schemeClr val="dk1"/>
              </a:solidFill>
              <a:effectLst/>
              <a:latin typeface="+mn-lt"/>
              <a:ea typeface="+mn-ea"/>
              <a:cs typeface="+mn-cs"/>
            </a:rPr>
            <a:t>なった</a:t>
          </a:r>
          <a:r>
            <a:rPr lang="ja-JP" altLang="ja-JP" sz="1100">
              <a:solidFill>
                <a:schemeClr val="dk1"/>
              </a:solidFill>
              <a:effectLst/>
              <a:latin typeface="+mn-lt"/>
              <a:ea typeface="+mn-ea"/>
              <a:cs typeface="+mn-cs"/>
            </a:rPr>
            <a:t>。また歳入では、地方税が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億円の増となったものの地方消費税交付金が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億円、地方交付税が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億円の減となったため、歳入全体で昨年度より</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億円の減と</a:t>
          </a:r>
          <a:r>
            <a:rPr lang="ja-JP" altLang="en-US" sz="1100">
              <a:solidFill>
                <a:schemeClr val="dk1"/>
              </a:solidFill>
              <a:effectLst/>
              <a:latin typeface="+mn-lt"/>
              <a:ea typeface="+mn-ea"/>
              <a:cs typeface="+mn-cs"/>
            </a:rPr>
            <a:t>なった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今後とも、行財政改革の取組を通じて経常経費の削減努力を継続し、財政構造の弾力性の回復に努め</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17526</xdr:rowOff>
    </xdr:from>
    <xdr:to>
      <xdr:col>7</xdr:col>
      <xdr:colOff>152400</xdr:colOff>
      <xdr:row>65</xdr:row>
      <xdr:rowOff>75438</xdr:rowOff>
    </xdr:to>
    <xdr:cxnSp macro="">
      <xdr:nvCxnSpPr>
        <xdr:cNvPr id="129" name="直線コネクタ 128"/>
        <xdr:cNvCxnSpPr/>
      </xdr:nvCxnSpPr>
      <xdr:spPr>
        <a:xfrm>
          <a:off x="4114800" y="111617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17526</xdr:rowOff>
    </xdr:from>
    <xdr:to>
      <xdr:col>6</xdr:col>
      <xdr:colOff>0</xdr:colOff>
      <xdr:row>65</xdr:row>
      <xdr:rowOff>17526</xdr:rowOff>
    </xdr:to>
    <xdr:cxnSp macro="">
      <xdr:nvCxnSpPr>
        <xdr:cNvPr id="132" name="直線コネクタ 131"/>
        <xdr:cNvCxnSpPr/>
      </xdr:nvCxnSpPr>
      <xdr:spPr>
        <a:xfrm>
          <a:off x="3225800" y="1116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17526</xdr:rowOff>
    </xdr:from>
    <xdr:to>
      <xdr:col>4</xdr:col>
      <xdr:colOff>482600</xdr:colOff>
      <xdr:row>65</xdr:row>
      <xdr:rowOff>27178</xdr:rowOff>
    </xdr:to>
    <xdr:cxnSp macro="">
      <xdr:nvCxnSpPr>
        <xdr:cNvPr id="135" name="直線コネクタ 134"/>
        <xdr:cNvCxnSpPr/>
      </xdr:nvCxnSpPr>
      <xdr:spPr>
        <a:xfrm flipV="1">
          <a:off x="2336800" y="1116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27178</xdr:rowOff>
    </xdr:from>
    <xdr:to>
      <xdr:col>3</xdr:col>
      <xdr:colOff>279400</xdr:colOff>
      <xdr:row>65</xdr:row>
      <xdr:rowOff>75438</xdr:rowOff>
    </xdr:to>
    <xdr:cxnSp macro="">
      <xdr:nvCxnSpPr>
        <xdr:cNvPr id="138" name="直線コネクタ 137"/>
        <xdr:cNvCxnSpPr/>
      </xdr:nvCxnSpPr>
      <xdr:spPr>
        <a:xfrm flipV="1">
          <a:off x="1447800" y="111714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24638</xdr:rowOff>
    </xdr:from>
    <xdr:to>
      <xdr:col>7</xdr:col>
      <xdr:colOff>203200</xdr:colOff>
      <xdr:row>65</xdr:row>
      <xdr:rowOff>126238</xdr:rowOff>
    </xdr:to>
    <xdr:sp macro="" textlink="">
      <xdr:nvSpPr>
        <xdr:cNvPr id="148" name="円/楕円 147"/>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168165</xdr:rowOff>
    </xdr:from>
    <xdr:ext cx="762000" cy="259045"/>
    <xdr:sp macro="" textlink="">
      <xdr:nvSpPr>
        <xdr:cNvPr id="149" name="財政構造の弾力性該当値テキスト"/>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138176</xdr:rowOff>
    </xdr:from>
    <xdr:to>
      <xdr:col>6</xdr:col>
      <xdr:colOff>50800</xdr:colOff>
      <xdr:row>65</xdr:row>
      <xdr:rowOff>68326</xdr:rowOff>
    </xdr:to>
    <xdr:sp macro="" textlink="">
      <xdr:nvSpPr>
        <xdr:cNvPr id="150" name="円/楕円 149"/>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53103</xdr:rowOff>
    </xdr:from>
    <xdr:ext cx="736600" cy="259045"/>
    <xdr:sp macro="" textlink="">
      <xdr:nvSpPr>
        <xdr:cNvPr id="151" name="テキスト ボックス 150"/>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138176</xdr:rowOff>
    </xdr:from>
    <xdr:to>
      <xdr:col>4</xdr:col>
      <xdr:colOff>533400</xdr:colOff>
      <xdr:row>65</xdr:row>
      <xdr:rowOff>68326</xdr:rowOff>
    </xdr:to>
    <xdr:sp macro="" textlink="">
      <xdr:nvSpPr>
        <xdr:cNvPr id="152" name="円/楕円 151"/>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53103</xdr:rowOff>
    </xdr:from>
    <xdr:ext cx="762000" cy="259045"/>
    <xdr:sp macro="" textlink="">
      <xdr:nvSpPr>
        <xdr:cNvPr id="153" name="テキスト ボックス 152"/>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147828</xdr:rowOff>
    </xdr:from>
    <xdr:to>
      <xdr:col>3</xdr:col>
      <xdr:colOff>330200</xdr:colOff>
      <xdr:row>65</xdr:row>
      <xdr:rowOff>77978</xdr:rowOff>
    </xdr:to>
    <xdr:sp macro="" textlink="">
      <xdr:nvSpPr>
        <xdr:cNvPr id="154" name="円/楕円 153"/>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62755</xdr:rowOff>
    </xdr:from>
    <xdr:ext cx="762000" cy="259045"/>
    <xdr:sp macro="" textlink="">
      <xdr:nvSpPr>
        <xdr:cNvPr id="155" name="テキスト ボックス 154"/>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24638</xdr:rowOff>
    </xdr:from>
    <xdr:to>
      <xdr:col>2</xdr:col>
      <xdr:colOff>127000</xdr:colOff>
      <xdr:row>65</xdr:row>
      <xdr:rowOff>126238</xdr:rowOff>
    </xdr:to>
    <xdr:sp macro="" textlink="">
      <xdr:nvSpPr>
        <xdr:cNvPr id="156" name="円/楕円 155"/>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111015</xdr:rowOff>
    </xdr:from>
    <xdr:ext cx="762000" cy="259045"/>
    <xdr:sp macro="" textlink="">
      <xdr:nvSpPr>
        <xdr:cNvPr id="157" name="テキスト ボックス 156"/>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[105,584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人件費については、人事院勧告のプラス改定や業務増による時間外勤務手当の増などのプラス要因もあったが、平成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年度から開始した給与減額措置の影響により前年度と比べて若干低下した。</a:t>
          </a:r>
          <a:r>
            <a:rPr kumimoji="1" lang="ja-JP" altLang="en-US" sz="1100">
              <a:solidFill>
                <a:schemeClr val="dk1"/>
              </a:solidFill>
              <a:effectLst/>
              <a:latin typeface="+mn-lt"/>
              <a:ea typeface="+mn-ea"/>
              <a:cs typeface="+mn-cs"/>
            </a:rPr>
            <a:t>一方、物件費については、給食事業の公会計化などにより、</a:t>
          </a: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億円の増となった。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社会情勢や財政状況を鑑みながら、</a:t>
          </a:r>
          <a:r>
            <a:rPr kumimoji="1" lang="ja-JP" altLang="ja-JP" sz="1100">
              <a:solidFill>
                <a:schemeClr val="dk1"/>
              </a:solidFill>
              <a:effectLst/>
              <a:latin typeface="+mn-lt"/>
              <a:ea typeface="+mn-ea"/>
              <a:cs typeface="+mn-cs"/>
            </a:rPr>
            <a:t>職員数と給与の適正化に取り組み、人件費・物件費の抑制に努める。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13061</xdr:rowOff>
    </xdr:from>
    <xdr:to>
      <xdr:col>7</xdr:col>
      <xdr:colOff>152400</xdr:colOff>
      <xdr:row>83</xdr:row>
      <xdr:rowOff>84768</xdr:rowOff>
    </xdr:to>
    <xdr:cxnSp macro="">
      <xdr:nvCxnSpPr>
        <xdr:cNvPr id="192" name="直線コネクタ 191"/>
        <xdr:cNvCxnSpPr/>
      </xdr:nvCxnSpPr>
      <xdr:spPr>
        <a:xfrm>
          <a:off x="4114800" y="14243411"/>
          <a:ext cx="838200" cy="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3" name="人件費・物件費等の状況平均値テキスト"/>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129335</xdr:rowOff>
    </xdr:from>
    <xdr:to>
      <xdr:col>6</xdr:col>
      <xdr:colOff>0</xdr:colOff>
      <xdr:row>83</xdr:row>
      <xdr:rowOff>13061</xdr:rowOff>
    </xdr:to>
    <xdr:cxnSp macro="">
      <xdr:nvCxnSpPr>
        <xdr:cNvPr id="195" name="直線コネクタ 194"/>
        <xdr:cNvCxnSpPr/>
      </xdr:nvCxnSpPr>
      <xdr:spPr>
        <a:xfrm>
          <a:off x="3225800" y="14188235"/>
          <a:ext cx="889000" cy="5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65289</xdr:rowOff>
    </xdr:from>
    <xdr:to>
      <xdr:col>4</xdr:col>
      <xdr:colOff>482600</xdr:colOff>
      <xdr:row>82</xdr:row>
      <xdr:rowOff>129335</xdr:rowOff>
    </xdr:to>
    <xdr:cxnSp macro="">
      <xdr:nvCxnSpPr>
        <xdr:cNvPr id="198" name="直線コネクタ 197"/>
        <xdr:cNvCxnSpPr/>
      </xdr:nvCxnSpPr>
      <xdr:spPr>
        <a:xfrm>
          <a:off x="2336800" y="14124189"/>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65289</xdr:rowOff>
    </xdr:from>
    <xdr:to>
      <xdr:col>3</xdr:col>
      <xdr:colOff>279400</xdr:colOff>
      <xdr:row>82</xdr:row>
      <xdr:rowOff>69151</xdr:rowOff>
    </xdr:to>
    <xdr:cxnSp macro="">
      <xdr:nvCxnSpPr>
        <xdr:cNvPr id="201" name="直線コネクタ 200"/>
        <xdr:cNvCxnSpPr/>
      </xdr:nvCxnSpPr>
      <xdr:spPr>
        <a:xfrm flipV="1">
          <a:off x="1447800" y="14124189"/>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33968</xdr:rowOff>
    </xdr:from>
    <xdr:to>
      <xdr:col>7</xdr:col>
      <xdr:colOff>203200</xdr:colOff>
      <xdr:row>83</xdr:row>
      <xdr:rowOff>135568</xdr:rowOff>
    </xdr:to>
    <xdr:sp macro="" textlink="">
      <xdr:nvSpPr>
        <xdr:cNvPr id="211" name="円/楕円 210"/>
        <xdr:cNvSpPr/>
      </xdr:nvSpPr>
      <xdr:spPr>
        <a:xfrm>
          <a:off x="4902200" y="142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6045</xdr:rowOff>
    </xdr:from>
    <xdr:ext cx="762000" cy="259045"/>
    <xdr:sp macro="" textlink="">
      <xdr:nvSpPr>
        <xdr:cNvPr id="212" name="人件費・物件費等の状況該当値テキスト"/>
        <xdr:cNvSpPr txBox="1"/>
      </xdr:nvSpPr>
      <xdr:spPr>
        <a:xfrm>
          <a:off x="5041900" y="1423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105,584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133711</xdr:rowOff>
    </xdr:from>
    <xdr:to>
      <xdr:col>6</xdr:col>
      <xdr:colOff>50800</xdr:colOff>
      <xdr:row>83</xdr:row>
      <xdr:rowOff>63861</xdr:rowOff>
    </xdr:to>
    <xdr:sp macro="" textlink="">
      <xdr:nvSpPr>
        <xdr:cNvPr id="213" name="円/楕円 212"/>
        <xdr:cNvSpPr/>
      </xdr:nvSpPr>
      <xdr:spPr>
        <a:xfrm>
          <a:off x="4064000" y="141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74038</xdr:rowOff>
    </xdr:from>
    <xdr:ext cx="736600" cy="259045"/>
    <xdr:sp macro="" textlink="">
      <xdr:nvSpPr>
        <xdr:cNvPr id="214" name="テキスト ボックス 213"/>
        <xdr:cNvSpPr txBox="1"/>
      </xdr:nvSpPr>
      <xdr:spPr>
        <a:xfrm>
          <a:off x="3733800" y="1396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102,018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78535</xdr:rowOff>
    </xdr:from>
    <xdr:to>
      <xdr:col>4</xdr:col>
      <xdr:colOff>533400</xdr:colOff>
      <xdr:row>83</xdr:row>
      <xdr:rowOff>8685</xdr:rowOff>
    </xdr:to>
    <xdr:sp macro="" textlink="">
      <xdr:nvSpPr>
        <xdr:cNvPr id="215" name="円/楕円 214"/>
        <xdr:cNvSpPr/>
      </xdr:nvSpPr>
      <xdr:spPr>
        <a:xfrm>
          <a:off x="3175000" y="141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18862</xdr:rowOff>
    </xdr:from>
    <xdr:ext cx="762000" cy="259045"/>
    <xdr:sp macro="" textlink="">
      <xdr:nvSpPr>
        <xdr:cNvPr id="216" name="テキスト ボックス 215"/>
        <xdr:cNvSpPr txBox="1"/>
      </xdr:nvSpPr>
      <xdr:spPr>
        <a:xfrm>
          <a:off x="2844800" y="1390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99,274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14489</xdr:rowOff>
    </xdr:from>
    <xdr:to>
      <xdr:col>3</xdr:col>
      <xdr:colOff>330200</xdr:colOff>
      <xdr:row>82</xdr:row>
      <xdr:rowOff>116089</xdr:rowOff>
    </xdr:to>
    <xdr:sp macro="" textlink="">
      <xdr:nvSpPr>
        <xdr:cNvPr id="217" name="円/楕円 216"/>
        <xdr:cNvSpPr/>
      </xdr:nvSpPr>
      <xdr:spPr>
        <a:xfrm>
          <a:off x="2286000" y="140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126266</xdr:rowOff>
    </xdr:from>
    <xdr:ext cx="762000" cy="259045"/>
    <xdr:sp macro="" textlink="">
      <xdr:nvSpPr>
        <xdr:cNvPr id="218" name="テキスト ボックス 217"/>
        <xdr:cNvSpPr txBox="1"/>
      </xdr:nvSpPr>
      <xdr:spPr>
        <a:xfrm>
          <a:off x="1955800" y="138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18351</xdr:rowOff>
    </xdr:from>
    <xdr:to>
      <xdr:col>2</xdr:col>
      <xdr:colOff>127000</xdr:colOff>
      <xdr:row>82</xdr:row>
      <xdr:rowOff>119951</xdr:rowOff>
    </xdr:to>
    <xdr:sp macro="" textlink="">
      <xdr:nvSpPr>
        <xdr:cNvPr id="219" name="円/楕円 218"/>
        <xdr:cNvSpPr/>
      </xdr:nvSpPr>
      <xdr:spPr>
        <a:xfrm>
          <a:off x="1397000" y="1407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130128</xdr:rowOff>
    </xdr:from>
    <xdr:ext cx="762000" cy="259045"/>
    <xdr:sp macro="" textlink="">
      <xdr:nvSpPr>
        <xdr:cNvPr id="220" name="テキスト ボックス 219"/>
        <xdr:cNvSpPr txBox="1"/>
      </xdr:nvSpPr>
      <xdr:spPr>
        <a:xfrm>
          <a:off x="1066800" y="138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の給料月額のカット等の給与減額措置を開始した影響もあり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昨年度に引き続き</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を下回っている。給与総合見直しで国の引き下げ率を上回る引下げを行ったため、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年間の給与減額措置の終了後に一時的に上がるものの、その後の指数は低下していく見込みである。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1" name="直線コネクタ 250"/>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2"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3" name="直線コネクタ 252"/>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4"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5" name="直線コネクタ 254"/>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6048</xdr:rowOff>
    </xdr:from>
    <xdr:to>
      <xdr:col>24</xdr:col>
      <xdr:colOff>558800</xdr:colOff>
      <xdr:row>82</xdr:row>
      <xdr:rowOff>29029</xdr:rowOff>
    </xdr:to>
    <xdr:cxnSp macro="">
      <xdr:nvCxnSpPr>
        <xdr:cNvPr id="256" name="直線コネクタ 255"/>
        <xdr:cNvCxnSpPr/>
      </xdr:nvCxnSpPr>
      <xdr:spPr>
        <a:xfrm flipV="1">
          <a:off x="16179800" y="1406494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76700</xdr:rowOff>
    </xdr:from>
    <xdr:ext cx="762000" cy="259045"/>
    <xdr:sp macro="" textlink="">
      <xdr:nvSpPr>
        <xdr:cNvPr id="257" name="給与水準   （国との比較）平均値テキスト"/>
        <xdr:cNvSpPr txBox="1"/>
      </xdr:nvSpPr>
      <xdr:spPr>
        <a:xfrm>
          <a:off x="17106900" y="14135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8" name="フローチャート : 判断 257"/>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29029</xdr:rowOff>
    </xdr:from>
    <xdr:to>
      <xdr:col>23</xdr:col>
      <xdr:colOff>406400</xdr:colOff>
      <xdr:row>84</xdr:row>
      <xdr:rowOff>65314</xdr:rowOff>
    </xdr:to>
    <xdr:cxnSp macro="">
      <xdr:nvCxnSpPr>
        <xdr:cNvPr id="259" name="直線コネクタ 258"/>
        <xdr:cNvCxnSpPr/>
      </xdr:nvCxnSpPr>
      <xdr:spPr>
        <a:xfrm flipV="1">
          <a:off x="15290800" y="14087929"/>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0" name="フローチャート : 判断 259"/>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31041</xdr:rowOff>
    </xdr:from>
    <xdr:ext cx="736600" cy="259045"/>
    <xdr:sp macro="" textlink="">
      <xdr:nvSpPr>
        <xdr:cNvPr id="261" name="テキスト ボックス 260"/>
        <xdr:cNvSpPr txBox="1"/>
      </xdr:nvSpPr>
      <xdr:spPr>
        <a:xfrm>
          <a:off x="15798800" y="142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84</xdr:row>
      <xdr:rowOff>65314</xdr:rowOff>
    </xdr:to>
    <xdr:cxnSp macro="">
      <xdr:nvCxnSpPr>
        <xdr:cNvPr id="262" name="直線コネクタ 261"/>
        <xdr:cNvCxnSpPr/>
      </xdr:nvCxnSpPr>
      <xdr:spPr>
        <a:xfrm>
          <a:off x="14401800" y="14099418"/>
          <a:ext cx="889000" cy="3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3" name="フローチャート : 判断 262"/>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4" name="テキスト ボックス 26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89</xdr:row>
      <xdr:rowOff>92832</xdr:rowOff>
    </xdr:to>
    <xdr:cxnSp macro="">
      <xdr:nvCxnSpPr>
        <xdr:cNvPr id="265" name="直線コネクタ 264"/>
        <xdr:cNvCxnSpPr/>
      </xdr:nvCxnSpPr>
      <xdr:spPr>
        <a:xfrm flipV="1">
          <a:off x="13512800" y="14099418"/>
          <a:ext cx="889000" cy="12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168020</xdr:rowOff>
    </xdr:from>
    <xdr:ext cx="762000" cy="259045"/>
    <xdr:sp macro="" textlink="">
      <xdr:nvSpPr>
        <xdr:cNvPr id="267" name="テキスト ボックス 266"/>
        <xdr:cNvSpPr txBox="1"/>
      </xdr:nvSpPr>
      <xdr:spPr>
        <a:xfrm>
          <a:off x="14020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8" name="フローチャート : 判断 267"/>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9" name="テキスト ボックス 268"/>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126698</xdr:rowOff>
    </xdr:from>
    <xdr:to>
      <xdr:col>24</xdr:col>
      <xdr:colOff>609600</xdr:colOff>
      <xdr:row>82</xdr:row>
      <xdr:rowOff>56848</xdr:rowOff>
    </xdr:to>
    <xdr:sp macro="" textlink="">
      <xdr:nvSpPr>
        <xdr:cNvPr id="275" name="円/楕円 274"/>
        <xdr:cNvSpPr/>
      </xdr:nvSpPr>
      <xdr:spPr>
        <a:xfrm>
          <a:off x="169672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143225</xdr:rowOff>
    </xdr:from>
    <xdr:ext cx="762000" cy="259045"/>
    <xdr:sp macro="" textlink="">
      <xdr:nvSpPr>
        <xdr:cNvPr id="276" name="給与水準   （国との比較）該当値テキスト"/>
        <xdr:cNvSpPr txBox="1"/>
      </xdr:nvSpPr>
      <xdr:spPr>
        <a:xfrm>
          <a:off x="17106900" y="138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149679</xdr:rowOff>
    </xdr:from>
    <xdr:to>
      <xdr:col>23</xdr:col>
      <xdr:colOff>457200</xdr:colOff>
      <xdr:row>82</xdr:row>
      <xdr:rowOff>79829</xdr:rowOff>
    </xdr:to>
    <xdr:sp macro="" textlink="">
      <xdr:nvSpPr>
        <xdr:cNvPr id="277" name="円/楕円 276"/>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90006</xdr:rowOff>
    </xdr:from>
    <xdr:ext cx="736600" cy="259045"/>
    <xdr:sp macro="" textlink="">
      <xdr:nvSpPr>
        <xdr:cNvPr id="278" name="テキスト ボックス 277"/>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14514</xdr:rowOff>
    </xdr:from>
    <xdr:to>
      <xdr:col>22</xdr:col>
      <xdr:colOff>254000</xdr:colOff>
      <xdr:row>84</xdr:row>
      <xdr:rowOff>116114</xdr:rowOff>
    </xdr:to>
    <xdr:sp macro="" textlink="">
      <xdr:nvSpPr>
        <xdr:cNvPr id="279" name="円/楕円 278"/>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80" name="テキスト ボックス 279"/>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161168</xdr:rowOff>
    </xdr:from>
    <xdr:to>
      <xdr:col>21</xdr:col>
      <xdr:colOff>50800</xdr:colOff>
      <xdr:row>82</xdr:row>
      <xdr:rowOff>91318</xdr:rowOff>
    </xdr:to>
    <xdr:sp macro="" textlink="">
      <xdr:nvSpPr>
        <xdr:cNvPr id="281" name="円/楕円 280"/>
        <xdr:cNvSpPr/>
      </xdr:nvSpPr>
      <xdr:spPr>
        <a:xfrm>
          <a:off x="14351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101495</xdr:rowOff>
    </xdr:from>
    <xdr:ext cx="762000" cy="259045"/>
    <xdr:sp macro="" textlink="">
      <xdr:nvSpPr>
        <xdr:cNvPr id="282" name="テキスト ボックス 281"/>
        <xdr:cNvSpPr txBox="1"/>
      </xdr:nvSpPr>
      <xdr:spPr>
        <a:xfrm>
          <a:off x="14020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3" name="円/楕円 282"/>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4" name="テキスト ボックス 283"/>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これまでに策定した定員適正化計画の取組により、着実に職員数を減らしてきたことで、類似団体平均よりも少ない数値となっている。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他方、住民へのきめ細やかなサービスを提供するため、定員管理方針を策定し、体制整備に取り組んでいることから、昨年度に比べて類似団体職員数との差が縮小している。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6" name="直線コネクタ 315"/>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7"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8" name="直線コネクタ 317"/>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9"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0" name="直線コネクタ 319"/>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112485</xdr:rowOff>
    </xdr:from>
    <xdr:to>
      <xdr:col>24</xdr:col>
      <xdr:colOff>558800</xdr:colOff>
      <xdr:row>62</xdr:row>
      <xdr:rowOff>20320</xdr:rowOff>
    </xdr:to>
    <xdr:cxnSp macro="">
      <xdr:nvCxnSpPr>
        <xdr:cNvPr id="321" name="直線コネクタ 320"/>
        <xdr:cNvCxnSpPr/>
      </xdr:nvCxnSpPr>
      <xdr:spPr>
        <a:xfrm>
          <a:off x="16179800" y="10570935"/>
          <a:ext cx="8382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22"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3" name="フローチャート : 判断 322"/>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33201</xdr:rowOff>
    </xdr:from>
    <xdr:to>
      <xdr:col>23</xdr:col>
      <xdr:colOff>406400</xdr:colOff>
      <xdr:row>61</xdr:row>
      <xdr:rowOff>112485</xdr:rowOff>
    </xdr:to>
    <xdr:cxnSp macro="">
      <xdr:nvCxnSpPr>
        <xdr:cNvPr id="324" name="直線コネクタ 323"/>
        <xdr:cNvCxnSpPr/>
      </xdr:nvCxnSpPr>
      <xdr:spPr>
        <a:xfrm>
          <a:off x="15290800" y="10491651"/>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6" name="テキスト ボックス 325"/>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26307</xdr:rowOff>
    </xdr:from>
    <xdr:to>
      <xdr:col>22</xdr:col>
      <xdr:colOff>203200</xdr:colOff>
      <xdr:row>61</xdr:row>
      <xdr:rowOff>33201</xdr:rowOff>
    </xdr:to>
    <xdr:cxnSp macro="">
      <xdr:nvCxnSpPr>
        <xdr:cNvPr id="327" name="直線コネクタ 326"/>
        <xdr:cNvCxnSpPr/>
      </xdr:nvCxnSpPr>
      <xdr:spPr>
        <a:xfrm>
          <a:off x="14401800" y="1048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8" name="フローチャート : 判断 327"/>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9" name="テキスト ボックス 328"/>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26307</xdr:rowOff>
    </xdr:from>
    <xdr:to>
      <xdr:col>21</xdr:col>
      <xdr:colOff>0</xdr:colOff>
      <xdr:row>61</xdr:row>
      <xdr:rowOff>33201</xdr:rowOff>
    </xdr:to>
    <xdr:cxnSp macro="">
      <xdr:nvCxnSpPr>
        <xdr:cNvPr id="330" name="直線コネクタ 329"/>
        <xdr:cNvCxnSpPr/>
      </xdr:nvCxnSpPr>
      <xdr:spPr>
        <a:xfrm flipV="1">
          <a:off x="13512800" y="1048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31" name="フローチャート : 判断 330"/>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2" name="テキスト ボックス 331"/>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3" name="フローチャート : 判断 332"/>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4" name="テキスト ボックス 333"/>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40" name="円/楕円 339"/>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157497</xdr:rowOff>
    </xdr:from>
    <xdr:ext cx="762000" cy="259045"/>
    <xdr:sp macro="" textlink="">
      <xdr:nvSpPr>
        <xdr:cNvPr id="341" name="定員管理の状況該当値テキスト"/>
        <xdr:cNvSpPr txBox="1"/>
      </xdr:nvSpPr>
      <xdr:spPr>
        <a:xfrm>
          <a:off x="17106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61685</xdr:rowOff>
    </xdr:from>
    <xdr:to>
      <xdr:col>23</xdr:col>
      <xdr:colOff>457200</xdr:colOff>
      <xdr:row>61</xdr:row>
      <xdr:rowOff>163285</xdr:rowOff>
    </xdr:to>
    <xdr:sp macro="" textlink="">
      <xdr:nvSpPr>
        <xdr:cNvPr id="342" name="円/楕円 341"/>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2012</xdr:rowOff>
    </xdr:from>
    <xdr:ext cx="736600" cy="259045"/>
    <xdr:sp macro="" textlink="">
      <xdr:nvSpPr>
        <xdr:cNvPr id="343" name="テキスト ボックス 342"/>
        <xdr:cNvSpPr txBox="1"/>
      </xdr:nvSpPr>
      <xdr:spPr>
        <a:xfrm>
          <a:off x="15798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153851</xdr:rowOff>
    </xdr:from>
    <xdr:to>
      <xdr:col>22</xdr:col>
      <xdr:colOff>254000</xdr:colOff>
      <xdr:row>61</xdr:row>
      <xdr:rowOff>84001</xdr:rowOff>
    </xdr:to>
    <xdr:sp macro="" textlink="">
      <xdr:nvSpPr>
        <xdr:cNvPr id="344" name="円/楕円 343"/>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94178</xdr:rowOff>
    </xdr:from>
    <xdr:ext cx="762000" cy="259045"/>
    <xdr:sp macro="" textlink="">
      <xdr:nvSpPr>
        <xdr:cNvPr id="345" name="テキスト ボックス 344"/>
        <xdr:cNvSpPr txBox="1"/>
      </xdr:nvSpPr>
      <xdr:spPr>
        <a:xfrm>
          <a:off x="14909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146957</xdr:rowOff>
    </xdr:from>
    <xdr:to>
      <xdr:col>21</xdr:col>
      <xdr:colOff>50800</xdr:colOff>
      <xdr:row>61</xdr:row>
      <xdr:rowOff>77107</xdr:rowOff>
    </xdr:to>
    <xdr:sp macro="" textlink="">
      <xdr:nvSpPr>
        <xdr:cNvPr id="346" name="円/楕円 345"/>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87284</xdr:rowOff>
    </xdr:from>
    <xdr:ext cx="762000" cy="259045"/>
    <xdr:sp macro="" textlink="">
      <xdr:nvSpPr>
        <xdr:cNvPr id="347" name="テキスト ボックス 346"/>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153851</xdr:rowOff>
    </xdr:from>
    <xdr:to>
      <xdr:col>19</xdr:col>
      <xdr:colOff>533400</xdr:colOff>
      <xdr:row>61</xdr:row>
      <xdr:rowOff>84001</xdr:rowOff>
    </xdr:to>
    <xdr:sp macro="" textlink="">
      <xdr:nvSpPr>
        <xdr:cNvPr id="348" name="円/楕円 347"/>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94178</xdr:rowOff>
    </xdr:from>
    <xdr:ext cx="762000" cy="259045"/>
    <xdr:sp macro="" textlink="">
      <xdr:nvSpPr>
        <xdr:cNvPr id="349" name="テキスト ボックス 348"/>
        <xdr:cNvSpPr txBox="1"/>
      </xdr:nvSpPr>
      <xdr:spPr>
        <a:xfrm>
          <a:off x="13131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atinLnBrk="0"/>
          <a:r>
            <a:rPr lang="ja-JP" altLang="en-US" sz="1100">
              <a:solidFill>
                <a:schemeClr val="dk1"/>
              </a:solidFill>
              <a:effectLst/>
              <a:latin typeface="+mn-lt"/>
              <a:ea typeface="+mn-ea"/>
              <a:cs typeface="+mn-cs"/>
            </a:rPr>
            <a:t>　前年度より</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ポイントの改善と</a:t>
          </a:r>
          <a:r>
            <a:rPr lang="ja-JP" altLang="en-US" sz="1100">
              <a:solidFill>
                <a:schemeClr val="dk1"/>
              </a:solidFill>
              <a:effectLst/>
              <a:latin typeface="+mn-lt"/>
              <a:ea typeface="+mn-ea"/>
              <a:cs typeface="+mn-cs"/>
            </a:rPr>
            <a:t>なった</a:t>
          </a:r>
          <a:r>
            <a:rPr lang="ja-JP" altLang="ja-JP" sz="1100">
              <a:solidFill>
                <a:schemeClr val="dk1"/>
              </a:solidFill>
              <a:effectLst/>
              <a:latin typeface="+mn-lt"/>
              <a:ea typeface="+mn-ea"/>
              <a:cs typeface="+mn-cs"/>
            </a:rPr>
            <a:t>。</a:t>
          </a:r>
        </a:p>
        <a:p>
          <a:pPr latinLnBrk="0"/>
          <a:r>
            <a:rPr lang="ja-JP" altLang="en-US" sz="1100">
              <a:solidFill>
                <a:schemeClr val="dk1"/>
              </a:solidFill>
              <a:effectLst/>
              <a:latin typeface="+mn-lt"/>
              <a:ea typeface="+mn-ea"/>
              <a:cs typeface="+mn-cs"/>
            </a:rPr>
            <a:t>　改善の</a:t>
          </a:r>
          <a:r>
            <a:rPr lang="ja-JP" altLang="ja-JP" sz="1100">
              <a:solidFill>
                <a:schemeClr val="dk1"/>
              </a:solidFill>
              <a:effectLst/>
              <a:latin typeface="+mn-lt"/>
              <a:ea typeface="+mn-ea"/>
              <a:cs typeface="+mn-cs"/>
            </a:rPr>
            <a:t>要因としては、分子では災害復旧費等に係る基準財政需要額関連が約</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億円の増となったが、事業費補正により基準財政需要額に算入された公債費関連が約</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億円、元利償還金の額が約</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億円、公営企業に要する経費の財源とする地方債の償還の財源に充てたと認められる繰入金が約</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億円の減となり、合計で約</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億円の減</a:t>
          </a:r>
          <a:r>
            <a:rPr lang="ja-JP" altLang="en-US" sz="1100">
              <a:solidFill>
                <a:schemeClr val="dk1"/>
              </a:solidFill>
              <a:effectLst/>
              <a:latin typeface="+mn-lt"/>
              <a:ea typeface="+mn-ea"/>
              <a:cs typeface="+mn-cs"/>
            </a:rPr>
            <a:t>となったことに加え、</a:t>
          </a:r>
          <a:r>
            <a:rPr lang="ja-JP" altLang="ja-JP" sz="1100">
              <a:solidFill>
                <a:schemeClr val="dk1"/>
              </a:solidFill>
              <a:effectLst/>
              <a:latin typeface="+mn-lt"/>
              <a:ea typeface="+mn-ea"/>
              <a:cs typeface="+mn-cs"/>
            </a:rPr>
            <a:t>分母では普通交付税額が約</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億円、臨時財政対策債発行可能額が約</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億円の減となったものの、標準税収入額等が約</a:t>
          </a:r>
          <a:r>
            <a:rPr lang="en-US" altLang="ja-JP" sz="1100">
              <a:solidFill>
                <a:schemeClr val="dk1"/>
              </a:solidFill>
              <a:effectLst/>
              <a:latin typeface="+mn-lt"/>
              <a:ea typeface="+mn-ea"/>
              <a:cs typeface="+mn-cs"/>
            </a:rPr>
            <a:t>10.9</a:t>
          </a:r>
          <a:r>
            <a:rPr lang="ja-JP" altLang="ja-JP" sz="1100">
              <a:solidFill>
                <a:schemeClr val="dk1"/>
              </a:solidFill>
              <a:effectLst/>
              <a:latin typeface="+mn-lt"/>
              <a:ea typeface="+mn-ea"/>
              <a:cs typeface="+mn-cs"/>
            </a:rPr>
            <a:t>億円の増となったことにより、合計で約</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億円の増となった</a:t>
          </a:r>
          <a:r>
            <a:rPr lang="ja-JP" altLang="en-US" sz="1100">
              <a:solidFill>
                <a:schemeClr val="dk1"/>
              </a:solidFill>
              <a:effectLst/>
              <a:latin typeface="+mn-lt"/>
              <a:ea typeface="+mn-ea"/>
              <a:cs typeface="+mn-cs"/>
            </a:rPr>
            <a:t>ことによる。</a:t>
          </a:r>
          <a:endParaRPr lang="ja-JP"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7" name="直線コネクタ 376"/>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9" name="直線コネクタ 37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151130</xdr:rowOff>
    </xdr:to>
    <xdr:cxnSp macro="">
      <xdr:nvCxnSpPr>
        <xdr:cNvPr id="382" name="直線コネクタ 381"/>
        <xdr:cNvCxnSpPr/>
      </xdr:nvCxnSpPr>
      <xdr:spPr>
        <a:xfrm flipV="1">
          <a:off x="16179800" y="69367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3"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4" name="フローチャート : 判断 383"/>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76200</xdr:rowOff>
    </xdr:to>
    <xdr:cxnSp macro="">
      <xdr:nvCxnSpPr>
        <xdr:cNvPr id="385" name="直線コネクタ 384"/>
        <xdr:cNvCxnSpPr/>
      </xdr:nvCxnSpPr>
      <xdr:spPr>
        <a:xfrm flipV="1">
          <a:off x="15290800" y="70091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6" name="フローチャート : 判断 385"/>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7" name="テキスト ボックス 386"/>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42</xdr:row>
      <xdr:rowOff>9313</xdr:rowOff>
    </xdr:to>
    <xdr:cxnSp macro="">
      <xdr:nvCxnSpPr>
        <xdr:cNvPr id="388" name="直線コネクタ 387"/>
        <xdr:cNvCxnSpPr/>
      </xdr:nvCxnSpPr>
      <xdr:spPr>
        <a:xfrm flipV="1">
          <a:off x="14401800" y="71056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9" name="フローチャート :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0" name="テキスト ボックス 389"/>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9313</xdr:rowOff>
    </xdr:from>
    <xdr:to>
      <xdr:col>21</xdr:col>
      <xdr:colOff>0</xdr:colOff>
      <xdr:row>42</xdr:row>
      <xdr:rowOff>73660</xdr:rowOff>
    </xdr:to>
    <xdr:cxnSp macro="">
      <xdr:nvCxnSpPr>
        <xdr:cNvPr id="391" name="直線コネクタ 390"/>
        <xdr:cNvCxnSpPr/>
      </xdr:nvCxnSpPr>
      <xdr:spPr>
        <a:xfrm flipV="1">
          <a:off x="13512800" y="72102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2" name="フローチャート : 判断 39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3" name="テキスト ボックス 392"/>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5" name="テキスト ボックス 394"/>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401" name="円/楕円 400"/>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2"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403" name="円/楕円 402"/>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404" name="テキスト ボックス 403"/>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5" name="円/楕円 404"/>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06" name="テキスト ボックス 405"/>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129963</xdr:rowOff>
    </xdr:from>
    <xdr:to>
      <xdr:col>21</xdr:col>
      <xdr:colOff>50800</xdr:colOff>
      <xdr:row>42</xdr:row>
      <xdr:rowOff>60113</xdr:rowOff>
    </xdr:to>
    <xdr:sp macro="" textlink="">
      <xdr:nvSpPr>
        <xdr:cNvPr id="407" name="円/楕円 406"/>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408" name="テキスト ボックス 407"/>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9" name="円/楕円 408"/>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10" name="テキスト ボックス 40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1"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12.2</a:t>
          </a:r>
          <a:r>
            <a:rPr lang="ja-JP" altLang="ja-JP" sz="1100">
              <a:solidFill>
                <a:schemeClr val="dk1"/>
              </a:solidFill>
              <a:effectLst/>
              <a:latin typeface="+mn-lt"/>
              <a:ea typeface="+mn-ea"/>
              <a:cs typeface="+mn-cs"/>
            </a:rPr>
            <a:t>ポイントの改善となった。</a:t>
          </a:r>
          <a:endParaRPr lang="ja-JP" altLang="ja-JP">
            <a:effectLst/>
          </a:endParaRPr>
        </a:p>
        <a:p>
          <a:pPr marL="0" marR="0" indent="0" defTabSz="914400" eaLnBrk="1" fontAlgn="auto" latinLnBrk="1"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改善の要因として、分母については、標準財政規模が約</a:t>
          </a:r>
          <a:r>
            <a:rPr lang="en-US" altLang="ja-JP" sz="1100">
              <a:solidFill>
                <a:schemeClr val="dk1"/>
              </a:solidFill>
              <a:effectLst/>
              <a:latin typeface="+mn-lt"/>
              <a:ea typeface="+mn-ea"/>
              <a:cs typeface="+mn-cs"/>
            </a:rPr>
            <a:t>3.2</a:t>
          </a:r>
          <a:r>
            <a:rPr lang="ja-JP" altLang="en-US" sz="1100">
              <a:solidFill>
                <a:schemeClr val="dk1"/>
              </a:solidFill>
              <a:effectLst/>
              <a:latin typeface="+mn-lt"/>
              <a:ea typeface="+mn-ea"/>
              <a:cs typeface="+mn-cs"/>
            </a:rPr>
            <a:t>億円増の約</a:t>
          </a:r>
          <a:r>
            <a:rPr lang="en-US" altLang="ja-JP" sz="1100">
              <a:solidFill>
                <a:schemeClr val="dk1"/>
              </a:solidFill>
              <a:effectLst/>
              <a:latin typeface="+mn-lt"/>
              <a:ea typeface="+mn-ea"/>
              <a:cs typeface="+mn-cs"/>
            </a:rPr>
            <a:t>434</a:t>
          </a:r>
          <a:r>
            <a:rPr lang="ja-JP" altLang="en-US" sz="1100">
              <a:solidFill>
                <a:schemeClr val="dk1"/>
              </a:solidFill>
              <a:effectLst/>
              <a:latin typeface="+mn-lt"/>
              <a:ea typeface="+mn-ea"/>
              <a:cs typeface="+mn-cs"/>
            </a:rPr>
            <a:t>億円となる一方、</a:t>
          </a:r>
          <a:r>
            <a:rPr kumimoji="1" lang="ja-JP" altLang="ja-JP" sz="1100">
              <a:solidFill>
                <a:schemeClr val="dk1"/>
              </a:solidFill>
              <a:effectLst/>
              <a:latin typeface="+mn-lt"/>
              <a:ea typeface="+mn-ea"/>
              <a:cs typeface="+mn-cs"/>
            </a:rPr>
            <a:t>控除される算入公債費等の額</a:t>
          </a:r>
          <a:r>
            <a:rPr kumimoji="1" lang="ja-JP" altLang="en-US" sz="1100">
              <a:solidFill>
                <a:schemeClr val="dk1"/>
              </a:solidFill>
              <a:effectLst/>
              <a:latin typeface="+mn-lt"/>
              <a:ea typeface="+mn-ea"/>
              <a:cs typeface="+mn-cs"/>
            </a:rPr>
            <a:t>は約</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億円の減となったため、約</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億円の増となり、分子となる将来負担額において、</a:t>
          </a:r>
          <a:r>
            <a:rPr lang="ja-JP" altLang="ja-JP" sz="1100">
              <a:solidFill>
                <a:schemeClr val="dk1"/>
              </a:solidFill>
              <a:effectLst/>
              <a:latin typeface="+mn-lt"/>
              <a:ea typeface="+mn-ea"/>
              <a:cs typeface="+mn-cs"/>
            </a:rPr>
            <a:t>債務負担行為に基づく支出予定額が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18.8</a:t>
          </a:r>
          <a:r>
            <a:rPr lang="ja-JP" altLang="ja-JP" sz="1100">
              <a:solidFill>
                <a:schemeClr val="dk1"/>
              </a:solidFill>
              <a:effectLst/>
              <a:latin typeface="+mn-lt"/>
              <a:ea typeface="+mn-ea"/>
              <a:cs typeface="+mn-cs"/>
            </a:rPr>
            <a:t>億円、地方債の現在高が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16.3</a:t>
          </a:r>
          <a:r>
            <a:rPr lang="ja-JP" altLang="ja-JP" sz="1100">
              <a:solidFill>
                <a:schemeClr val="dk1"/>
              </a:solidFill>
              <a:effectLst/>
              <a:latin typeface="+mn-lt"/>
              <a:ea typeface="+mn-ea"/>
              <a:cs typeface="+mn-cs"/>
            </a:rPr>
            <a:t>億円、公営企業債等繰入見込額が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13.5</a:t>
          </a:r>
          <a:r>
            <a:rPr lang="ja-JP" altLang="ja-JP" sz="1100">
              <a:solidFill>
                <a:schemeClr val="dk1"/>
              </a:solidFill>
              <a:effectLst/>
              <a:latin typeface="+mn-lt"/>
              <a:ea typeface="+mn-ea"/>
              <a:cs typeface="+mn-cs"/>
            </a:rPr>
            <a:t>億円減と</a:t>
          </a:r>
          <a:r>
            <a:rPr lang="ja-JP" altLang="en-US" sz="1100">
              <a:solidFill>
                <a:schemeClr val="dk1"/>
              </a:solidFill>
              <a:effectLst/>
              <a:latin typeface="+mn-lt"/>
              <a:ea typeface="+mn-ea"/>
              <a:cs typeface="+mn-cs"/>
            </a:rPr>
            <a:t>なり、</a:t>
          </a:r>
          <a:r>
            <a:rPr lang="ja-JP" altLang="ja-JP" sz="1100">
              <a:solidFill>
                <a:schemeClr val="dk1"/>
              </a:solidFill>
              <a:effectLst/>
              <a:latin typeface="+mn-lt"/>
              <a:ea typeface="+mn-ea"/>
              <a:cs typeface="+mn-cs"/>
            </a:rPr>
            <a:t>将来負担額</a:t>
          </a:r>
          <a:r>
            <a:rPr lang="ja-JP" altLang="en-US" sz="1100">
              <a:solidFill>
                <a:schemeClr val="dk1"/>
              </a:solidFill>
              <a:effectLst/>
              <a:latin typeface="+mn-lt"/>
              <a:ea typeface="+mn-ea"/>
              <a:cs typeface="+mn-cs"/>
            </a:rPr>
            <a:t>が約</a:t>
          </a:r>
          <a:r>
            <a:rPr lang="en-US" altLang="ja-JP" sz="1100">
              <a:solidFill>
                <a:schemeClr val="dk1"/>
              </a:solidFill>
              <a:effectLst/>
              <a:latin typeface="+mn-lt"/>
              <a:ea typeface="+mn-ea"/>
              <a:cs typeface="+mn-cs"/>
            </a:rPr>
            <a:t>61.4</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a:t>
          </a:r>
          <a:r>
            <a:rPr lang="ja-JP" altLang="en-US" sz="1100">
              <a:solidFill>
                <a:schemeClr val="dk1"/>
              </a:solidFill>
              <a:effectLst/>
              <a:latin typeface="+mn-lt"/>
              <a:ea typeface="+mn-ea"/>
              <a:cs typeface="+mn-cs"/>
            </a:rPr>
            <a:t>となったことによる。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9" name="直線コネクタ 438"/>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0"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1" name="直線コネクタ 440"/>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40358</xdr:rowOff>
    </xdr:from>
    <xdr:to>
      <xdr:col>24</xdr:col>
      <xdr:colOff>558800</xdr:colOff>
      <xdr:row>17</xdr:row>
      <xdr:rowOff>32456</xdr:rowOff>
    </xdr:to>
    <xdr:cxnSp macro="">
      <xdr:nvCxnSpPr>
        <xdr:cNvPr id="444" name="直線コネクタ 443"/>
        <xdr:cNvCxnSpPr/>
      </xdr:nvCxnSpPr>
      <xdr:spPr>
        <a:xfrm flipV="1">
          <a:off x="16179800" y="2783558"/>
          <a:ext cx="8382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135766</xdr:rowOff>
    </xdr:from>
    <xdr:ext cx="762000" cy="259045"/>
    <xdr:sp macro="" textlink="">
      <xdr:nvSpPr>
        <xdr:cNvPr id="445" name="将来負担の状況平均値テキスト"/>
        <xdr:cNvSpPr txBox="1"/>
      </xdr:nvSpPr>
      <xdr:spPr>
        <a:xfrm>
          <a:off x="17106900" y="270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6" name="フローチャート : 判断 445"/>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32456</xdr:rowOff>
    </xdr:from>
    <xdr:to>
      <xdr:col>23</xdr:col>
      <xdr:colOff>406400</xdr:colOff>
      <xdr:row>17</xdr:row>
      <xdr:rowOff>110208</xdr:rowOff>
    </xdr:to>
    <xdr:cxnSp macro="">
      <xdr:nvCxnSpPr>
        <xdr:cNvPr id="447" name="直線コネクタ 446"/>
        <xdr:cNvCxnSpPr/>
      </xdr:nvCxnSpPr>
      <xdr:spPr>
        <a:xfrm flipV="1">
          <a:off x="15290800" y="2947106"/>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8" name="フローチャート : 判断 447"/>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9" name="テキスト ボックス 448"/>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110208</xdr:rowOff>
    </xdr:from>
    <xdr:to>
      <xdr:col>22</xdr:col>
      <xdr:colOff>203200</xdr:colOff>
      <xdr:row>17</xdr:row>
      <xdr:rowOff>119592</xdr:rowOff>
    </xdr:to>
    <xdr:cxnSp macro="">
      <xdr:nvCxnSpPr>
        <xdr:cNvPr id="450" name="直線コネクタ 449"/>
        <xdr:cNvCxnSpPr/>
      </xdr:nvCxnSpPr>
      <xdr:spPr>
        <a:xfrm flipV="1">
          <a:off x="14401800" y="3024858"/>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51" name="フローチャート : 判断 450"/>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2" name="テキスト ボックス 451"/>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119592</xdr:rowOff>
    </xdr:from>
    <xdr:to>
      <xdr:col>21</xdr:col>
      <xdr:colOff>0</xdr:colOff>
      <xdr:row>18</xdr:row>
      <xdr:rowOff>145203</xdr:rowOff>
    </xdr:to>
    <xdr:cxnSp macro="">
      <xdr:nvCxnSpPr>
        <xdr:cNvPr id="453" name="直線コネクタ 452"/>
        <xdr:cNvCxnSpPr/>
      </xdr:nvCxnSpPr>
      <xdr:spPr>
        <a:xfrm flipV="1">
          <a:off x="13512800" y="3034242"/>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4" name="フローチャート : 判断 453"/>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159190</xdr:rowOff>
    </xdr:from>
    <xdr:ext cx="762000" cy="259045"/>
    <xdr:sp macro="" textlink="">
      <xdr:nvSpPr>
        <xdr:cNvPr id="455" name="テキスト ボックス 454"/>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6" name="フローチャート : 判断 455"/>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120385</xdr:rowOff>
    </xdr:from>
    <xdr:ext cx="762000" cy="259045"/>
    <xdr:sp macro="" textlink="">
      <xdr:nvSpPr>
        <xdr:cNvPr id="457" name="テキスト ボックス 456"/>
        <xdr:cNvSpPr txBox="1"/>
      </xdr:nvSpPr>
      <xdr:spPr>
        <a:xfrm>
          <a:off x="13131800" y="28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161008</xdr:rowOff>
    </xdr:from>
    <xdr:to>
      <xdr:col>24</xdr:col>
      <xdr:colOff>609600</xdr:colOff>
      <xdr:row>16</xdr:row>
      <xdr:rowOff>91158</xdr:rowOff>
    </xdr:to>
    <xdr:sp macro="" textlink="">
      <xdr:nvSpPr>
        <xdr:cNvPr id="463" name="円/楕円 462"/>
        <xdr:cNvSpPr/>
      </xdr:nvSpPr>
      <xdr:spPr>
        <a:xfrm>
          <a:off x="16967200" y="27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6085</xdr:rowOff>
    </xdr:from>
    <xdr:ext cx="762000" cy="259045"/>
    <xdr:sp macro="" textlink="">
      <xdr:nvSpPr>
        <xdr:cNvPr id="464" name="将来負担の状況該当値テキスト"/>
        <xdr:cNvSpPr txBox="1"/>
      </xdr:nvSpPr>
      <xdr:spPr>
        <a:xfrm>
          <a:off x="17106900" y="257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153106</xdr:rowOff>
    </xdr:from>
    <xdr:to>
      <xdr:col>23</xdr:col>
      <xdr:colOff>457200</xdr:colOff>
      <xdr:row>17</xdr:row>
      <xdr:rowOff>83256</xdr:rowOff>
    </xdr:to>
    <xdr:sp macro="" textlink="">
      <xdr:nvSpPr>
        <xdr:cNvPr id="465" name="円/楕円 464"/>
        <xdr:cNvSpPr/>
      </xdr:nvSpPr>
      <xdr:spPr>
        <a:xfrm>
          <a:off x="16129000" y="28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68033</xdr:rowOff>
    </xdr:from>
    <xdr:ext cx="736600" cy="259045"/>
    <xdr:sp macro="" textlink="">
      <xdr:nvSpPr>
        <xdr:cNvPr id="466" name="テキスト ボックス 465"/>
        <xdr:cNvSpPr txBox="1"/>
      </xdr:nvSpPr>
      <xdr:spPr>
        <a:xfrm>
          <a:off x="15798800" y="298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59408</xdr:rowOff>
    </xdr:from>
    <xdr:to>
      <xdr:col>22</xdr:col>
      <xdr:colOff>254000</xdr:colOff>
      <xdr:row>17</xdr:row>
      <xdr:rowOff>161008</xdr:rowOff>
    </xdr:to>
    <xdr:sp macro="" textlink="">
      <xdr:nvSpPr>
        <xdr:cNvPr id="467" name="円/楕円 466"/>
        <xdr:cNvSpPr/>
      </xdr:nvSpPr>
      <xdr:spPr>
        <a:xfrm>
          <a:off x="15240000" y="29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145785</xdr:rowOff>
    </xdr:from>
    <xdr:ext cx="762000" cy="259045"/>
    <xdr:sp macro="" textlink="">
      <xdr:nvSpPr>
        <xdr:cNvPr id="468" name="テキスト ボックス 467"/>
        <xdr:cNvSpPr txBox="1"/>
      </xdr:nvSpPr>
      <xdr:spPr>
        <a:xfrm>
          <a:off x="14909800" y="306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68792</xdr:rowOff>
    </xdr:from>
    <xdr:to>
      <xdr:col>21</xdr:col>
      <xdr:colOff>50800</xdr:colOff>
      <xdr:row>17</xdr:row>
      <xdr:rowOff>170392</xdr:rowOff>
    </xdr:to>
    <xdr:sp macro="" textlink="">
      <xdr:nvSpPr>
        <xdr:cNvPr id="469" name="円/楕円 468"/>
        <xdr:cNvSpPr/>
      </xdr:nvSpPr>
      <xdr:spPr>
        <a:xfrm>
          <a:off x="14351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9119</xdr:rowOff>
    </xdr:from>
    <xdr:ext cx="762000" cy="259045"/>
    <xdr:sp macro="" textlink="">
      <xdr:nvSpPr>
        <xdr:cNvPr id="470" name="テキスト ボックス 469"/>
        <xdr:cNvSpPr txBox="1"/>
      </xdr:nvSpPr>
      <xdr:spPr>
        <a:xfrm>
          <a:off x="14020800" y="275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94403</xdr:rowOff>
    </xdr:from>
    <xdr:to>
      <xdr:col>19</xdr:col>
      <xdr:colOff>533400</xdr:colOff>
      <xdr:row>19</xdr:row>
      <xdr:rowOff>24554</xdr:rowOff>
    </xdr:to>
    <xdr:sp macro="" textlink="">
      <xdr:nvSpPr>
        <xdr:cNvPr id="471" name="円/楕円 470"/>
        <xdr:cNvSpPr/>
      </xdr:nvSpPr>
      <xdr:spPr>
        <a:xfrm>
          <a:off x="134620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9330</xdr:rowOff>
    </xdr:from>
    <xdr:ext cx="762000" cy="259045"/>
    <xdr:sp macro="" textlink="">
      <xdr:nvSpPr>
        <xdr:cNvPr id="472" name="テキスト ボックス 471"/>
        <xdr:cNvSpPr txBox="1"/>
      </xdr:nvSpPr>
      <xdr:spPr>
        <a:xfrm>
          <a:off x="13131800" y="326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234,349
231,407
101.80
76,206,730
75,351,155
369,197
43,394,954
72,133,174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30.8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人事院勧告のプラス改定や業務増による時間外勤務手当の増などのプラス要因もあったが、平成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年度から開始した給与減額措置の影響により前年度と比べて若干低下した。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社会情勢や財政状況を鑑みながら</a:t>
          </a:r>
          <a:r>
            <a:rPr kumimoji="1" lang="ja-JP" altLang="ja-JP" sz="1100">
              <a:solidFill>
                <a:schemeClr val="dk1"/>
              </a:solidFill>
              <a:effectLst/>
              <a:latin typeface="+mn-lt"/>
              <a:ea typeface="+mn-ea"/>
              <a:cs typeface="+mn-cs"/>
            </a:rPr>
            <a:t>職員数、給与の適正化を図り、総人件費の抑制に努める。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39370</xdr:rowOff>
    </xdr:to>
    <xdr:cxnSp macro="">
      <xdr:nvCxnSpPr>
        <xdr:cNvPr id="66" name="直線コネクタ 65"/>
        <xdr:cNvCxnSpPr/>
      </xdr:nvCxnSpPr>
      <xdr:spPr>
        <a:xfrm flipV="1">
          <a:off x="3987800" y="6718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39370</xdr:rowOff>
    </xdr:from>
    <xdr:to>
      <xdr:col>5</xdr:col>
      <xdr:colOff>549275</xdr:colOff>
      <xdr:row>39</xdr:row>
      <xdr:rowOff>62230</xdr:rowOff>
    </xdr:to>
    <xdr:cxnSp macro="">
      <xdr:nvCxnSpPr>
        <xdr:cNvPr id="69" name="直線コネクタ 68"/>
        <xdr:cNvCxnSpPr/>
      </xdr:nvCxnSpPr>
      <xdr:spPr>
        <a:xfrm flipV="1">
          <a:off x="3098800" y="672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39</xdr:row>
      <xdr:rowOff>62230</xdr:rowOff>
    </xdr:to>
    <xdr:cxnSp macro="">
      <xdr:nvCxnSpPr>
        <xdr:cNvPr id="72" name="直線コネクタ 71"/>
        <xdr:cNvCxnSpPr/>
      </xdr:nvCxnSpPr>
      <xdr:spPr>
        <a:xfrm>
          <a:off x="2209800" y="674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123190</xdr:rowOff>
    </xdr:to>
    <xdr:cxnSp macro="">
      <xdr:nvCxnSpPr>
        <xdr:cNvPr id="75" name="直線コネクタ 74"/>
        <xdr:cNvCxnSpPr/>
      </xdr:nvCxnSpPr>
      <xdr:spPr>
        <a:xfrm flipV="1">
          <a:off x="1320800" y="6748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5" name="円/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160020</xdr:rowOff>
    </xdr:from>
    <xdr:to>
      <xdr:col>5</xdr:col>
      <xdr:colOff>600075</xdr:colOff>
      <xdr:row>39</xdr:row>
      <xdr:rowOff>90170</xdr:rowOff>
    </xdr:to>
    <xdr:sp macro="" textlink="">
      <xdr:nvSpPr>
        <xdr:cNvPr id="87" name="円/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74947</xdr:rowOff>
    </xdr:from>
    <xdr:ext cx="736600" cy="259045"/>
    <xdr:sp macro="" textlink="">
      <xdr:nvSpPr>
        <xdr:cNvPr id="88" name="テキスト ボックス 87"/>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xdr:rowOff>
    </xdr:from>
    <xdr:to>
      <xdr:col>4</xdr:col>
      <xdr:colOff>396875</xdr:colOff>
      <xdr:row>39</xdr:row>
      <xdr:rowOff>113030</xdr:rowOff>
    </xdr:to>
    <xdr:sp macro="" textlink="">
      <xdr:nvSpPr>
        <xdr:cNvPr id="89" name="円/楕円 88"/>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97807</xdr:rowOff>
    </xdr:from>
    <xdr:ext cx="762000" cy="259045"/>
    <xdr:sp macro="" textlink="">
      <xdr:nvSpPr>
        <xdr:cNvPr id="90" name="テキスト ボックス 89"/>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xdr:rowOff>
    </xdr:from>
    <xdr:to>
      <xdr:col>3</xdr:col>
      <xdr:colOff>193675</xdr:colOff>
      <xdr:row>39</xdr:row>
      <xdr:rowOff>113030</xdr:rowOff>
    </xdr:to>
    <xdr:sp macro="" textlink="">
      <xdr:nvSpPr>
        <xdr:cNvPr id="91" name="円/楕円 90"/>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97807</xdr:rowOff>
    </xdr:from>
    <xdr:ext cx="762000" cy="259045"/>
    <xdr:sp macro="" textlink="">
      <xdr:nvSpPr>
        <xdr:cNvPr id="92" name="テキスト ボックス 91"/>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72390</xdr:rowOff>
    </xdr:from>
    <xdr:to>
      <xdr:col>1</xdr:col>
      <xdr:colOff>676275</xdr:colOff>
      <xdr:row>40</xdr:row>
      <xdr:rowOff>2540</xdr:rowOff>
    </xdr:to>
    <xdr:sp macro="" textlink="">
      <xdr:nvSpPr>
        <xdr:cNvPr id="93" name="円/楕円 92"/>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158767</xdr:rowOff>
    </xdr:from>
    <xdr:ext cx="762000" cy="259045"/>
    <xdr:sp macro="" textlink="">
      <xdr:nvSpPr>
        <xdr:cNvPr id="94" name="テキスト ボックス 93"/>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各種委託、工事費等の契約確定に伴う入札差金の執行留保の徹底</a:t>
          </a:r>
          <a:r>
            <a:rPr kumimoji="1" lang="ja-JP" altLang="en-US" sz="1100">
              <a:solidFill>
                <a:schemeClr val="dk1"/>
              </a:solidFill>
              <a:effectLst/>
              <a:latin typeface="+mn-lt"/>
              <a:ea typeface="+mn-ea"/>
              <a:cs typeface="+mn-cs"/>
            </a:rPr>
            <a:t>を行ったものの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決算規模が約</a:t>
          </a: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億円増となったため、</a:t>
          </a:r>
          <a:r>
            <a:rPr kumimoji="1" lang="ja-JP" altLang="ja-JP" sz="1100">
              <a:solidFill>
                <a:schemeClr val="dk1"/>
              </a:solidFill>
              <a:effectLst/>
              <a:latin typeface="+mn-lt"/>
              <a:ea typeface="+mn-ea"/>
              <a:cs typeface="+mn-cs"/>
            </a:rPr>
            <a:t>物件費に係る経常収支比率は前年度に比べ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今後も行財政改革の取組を通じて経常経費の削減努力を継続し、経費削減に努める。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158750</xdr:rowOff>
    </xdr:to>
    <xdr:cxnSp macro="">
      <xdr:nvCxnSpPr>
        <xdr:cNvPr id="127" name="直線コネクタ 126"/>
        <xdr:cNvCxnSpPr/>
      </xdr:nvCxnSpPr>
      <xdr:spPr>
        <a:xfrm>
          <a:off x="15671800" y="2603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19050</xdr:rowOff>
    </xdr:from>
    <xdr:to>
      <xdr:col>22</xdr:col>
      <xdr:colOff>565150</xdr:colOff>
      <xdr:row>15</xdr:row>
      <xdr:rowOff>31750</xdr:rowOff>
    </xdr:to>
    <xdr:cxnSp macro="">
      <xdr:nvCxnSpPr>
        <xdr:cNvPr id="130" name="直線コネクタ 129"/>
        <xdr:cNvCxnSpPr/>
      </xdr:nvCxnSpPr>
      <xdr:spPr>
        <a:xfrm>
          <a:off x="14782800" y="259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32" name="テキスト ボックス 131"/>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19050</xdr:rowOff>
    </xdr:from>
    <xdr:to>
      <xdr:col>21</xdr:col>
      <xdr:colOff>361950</xdr:colOff>
      <xdr:row>15</xdr:row>
      <xdr:rowOff>82550</xdr:rowOff>
    </xdr:to>
    <xdr:cxnSp macro="">
      <xdr:nvCxnSpPr>
        <xdr:cNvPr id="133" name="直線コネクタ 132"/>
        <xdr:cNvCxnSpPr/>
      </xdr:nvCxnSpPr>
      <xdr:spPr>
        <a:xfrm flipV="1">
          <a:off x="13893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82550</xdr:rowOff>
    </xdr:from>
    <xdr:to>
      <xdr:col>20</xdr:col>
      <xdr:colOff>158750</xdr:colOff>
      <xdr:row>15</xdr:row>
      <xdr:rowOff>82550</xdr:rowOff>
    </xdr:to>
    <xdr:cxnSp macro="">
      <xdr:nvCxnSpPr>
        <xdr:cNvPr id="136" name="直線コネクタ 135"/>
        <xdr:cNvCxnSpPr/>
      </xdr:nvCxnSpPr>
      <xdr:spPr>
        <a:xfrm>
          <a:off x="13004800" y="265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46" name="円/楕円 145"/>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124477</xdr:rowOff>
    </xdr:from>
    <xdr:ext cx="762000" cy="259045"/>
    <xdr:sp macro="" textlink="">
      <xdr:nvSpPr>
        <xdr:cNvPr id="147"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48" name="円/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139700</xdr:rowOff>
    </xdr:from>
    <xdr:to>
      <xdr:col>21</xdr:col>
      <xdr:colOff>412750</xdr:colOff>
      <xdr:row>15</xdr:row>
      <xdr:rowOff>69850</xdr:rowOff>
    </xdr:to>
    <xdr:sp macro="" textlink="">
      <xdr:nvSpPr>
        <xdr:cNvPr id="150" name="円/楕円 149"/>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80027</xdr:rowOff>
    </xdr:from>
    <xdr:ext cx="762000" cy="259045"/>
    <xdr:sp macro="" textlink="">
      <xdr:nvSpPr>
        <xdr:cNvPr id="151" name="テキスト ボックス 150"/>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31750</xdr:rowOff>
    </xdr:from>
    <xdr:to>
      <xdr:col>20</xdr:col>
      <xdr:colOff>209550</xdr:colOff>
      <xdr:row>15</xdr:row>
      <xdr:rowOff>133350</xdr:rowOff>
    </xdr:to>
    <xdr:sp macro="" textlink="">
      <xdr:nvSpPr>
        <xdr:cNvPr id="152" name="円/楕円 151"/>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53" name="テキスト ボックス 152"/>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31750</xdr:rowOff>
    </xdr:from>
    <xdr:to>
      <xdr:col>19</xdr:col>
      <xdr:colOff>6350</xdr:colOff>
      <xdr:row>15</xdr:row>
      <xdr:rowOff>133350</xdr:rowOff>
    </xdr:to>
    <xdr:sp macro="" textlink="">
      <xdr:nvSpPr>
        <xdr:cNvPr id="154" name="円/楕円 153"/>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55" name="テキスト ボックス 154"/>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扶助費にかかる経常収支比率は前年度より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ポイント高くなっており、上昇傾向にある。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主な要因としては、</a:t>
          </a:r>
          <a:r>
            <a:rPr kumimoji="1" lang="ja-JP" altLang="ja-JP" sz="1100">
              <a:solidFill>
                <a:schemeClr val="dk1"/>
              </a:solidFill>
              <a:effectLst/>
              <a:latin typeface="+mn-lt"/>
              <a:ea typeface="+mn-ea"/>
              <a:cs typeface="+mn-cs"/>
            </a:rPr>
            <a:t>障害福祉サービス費給付費</a:t>
          </a:r>
          <a:r>
            <a:rPr kumimoji="1" lang="ja-JP" altLang="en-US" sz="1100">
              <a:solidFill>
                <a:schemeClr val="dk1"/>
              </a:solidFill>
              <a:effectLst/>
              <a:latin typeface="+mn-lt"/>
              <a:ea typeface="+mn-ea"/>
              <a:cs typeface="+mn-cs"/>
            </a:rPr>
            <a:t>が約</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億円、障害児通所給付費が約</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億円、生活保護費が約</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億円増となったことによる。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56</xdr:row>
      <xdr:rowOff>139700</xdr:rowOff>
    </xdr:to>
    <xdr:cxnSp macro="">
      <xdr:nvCxnSpPr>
        <xdr:cNvPr id="188" name="直線コネクタ 187"/>
        <xdr:cNvCxnSpPr/>
      </xdr:nvCxnSpPr>
      <xdr:spPr>
        <a:xfrm>
          <a:off x="3987800" y="9715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63500</xdr:rowOff>
    </xdr:from>
    <xdr:to>
      <xdr:col>5</xdr:col>
      <xdr:colOff>549275</xdr:colOff>
      <xdr:row>56</xdr:row>
      <xdr:rowOff>114300</xdr:rowOff>
    </xdr:to>
    <xdr:cxnSp macro="">
      <xdr:nvCxnSpPr>
        <xdr:cNvPr id="191" name="直線コネクタ 190"/>
        <xdr:cNvCxnSpPr/>
      </xdr:nvCxnSpPr>
      <xdr:spPr>
        <a:xfrm>
          <a:off x="3098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120650</xdr:rowOff>
    </xdr:from>
    <xdr:to>
      <xdr:col>4</xdr:col>
      <xdr:colOff>346075</xdr:colOff>
      <xdr:row>56</xdr:row>
      <xdr:rowOff>63500</xdr:rowOff>
    </xdr:to>
    <xdr:cxnSp macro="">
      <xdr:nvCxnSpPr>
        <xdr:cNvPr id="194" name="直線コネクタ 193"/>
        <xdr:cNvCxnSpPr/>
      </xdr:nvCxnSpPr>
      <xdr:spPr>
        <a:xfrm>
          <a:off x="2209800" y="9550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120650</xdr:rowOff>
    </xdr:to>
    <xdr:cxnSp macro="">
      <xdr:nvCxnSpPr>
        <xdr:cNvPr id="197" name="直線コネクタ 196"/>
        <xdr:cNvCxnSpPr/>
      </xdr:nvCxnSpPr>
      <xdr:spPr>
        <a:xfrm>
          <a:off x="1320800" y="9410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7" name="円/楕円 206"/>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60977</xdr:rowOff>
    </xdr:from>
    <xdr:ext cx="762000" cy="259045"/>
    <xdr:sp macro="" textlink="">
      <xdr:nvSpPr>
        <xdr:cNvPr id="208"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9" name="円/楕円 208"/>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210" name="テキスト ボックス 209"/>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xdr:rowOff>
    </xdr:from>
    <xdr:to>
      <xdr:col>4</xdr:col>
      <xdr:colOff>396875</xdr:colOff>
      <xdr:row>56</xdr:row>
      <xdr:rowOff>114300</xdr:rowOff>
    </xdr:to>
    <xdr:sp macro="" textlink="">
      <xdr:nvSpPr>
        <xdr:cNvPr id="211" name="円/楕円 210"/>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99077</xdr:rowOff>
    </xdr:from>
    <xdr:ext cx="762000" cy="259045"/>
    <xdr:sp macro="" textlink="">
      <xdr:nvSpPr>
        <xdr:cNvPr id="212" name="テキスト ボックス 211"/>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69850</xdr:rowOff>
    </xdr:from>
    <xdr:to>
      <xdr:col>3</xdr:col>
      <xdr:colOff>193675</xdr:colOff>
      <xdr:row>56</xdr:row>
      <xdr:rowOff>0</xdr:rowOff>
    </xdr:to>
    <xdr:sp macro="" textlink="">
      <xdr:nvSpPr>
        <xdr:cNvPr id="213" name="円/楕円 212"/>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156227</xdr:rowOff>
    </xdr:from>
    <xdr:ext cx="762000" cy="259045"/>
    <xdr:sp macro="" textlink="">
      <xdr:nvSpPr>
        <xdr:cNvPr id="214" name="テキスト ボックス 213"/>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15" name="円/楕円 214"/>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216" name="テキスト ボックス 215"/>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施設修繕等の維持補修費は前年度同水準であるが、国民健康保険事業費等への繰出金が増加した結果、</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ポイント高くなった。なお、類似団体平均よりは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57150</xdr:rowOff>
    </xdr:from>
    <xdr:to>
      <xdr:col>24</xdr:col>
      <xdr:colOff>31750</xdr:colOff>
      <xdr:row>56</xdr:row>
      <xdr:rowOff>12700</xdr:rowOff>
    </xdr:to>
    <xdr:cxnSp macro="">
      <xdr:nvCxnSpPr>
        <xdr:cNvPr id="249" name="直線コネクタ 248"/>
        <xdr:cNvCxnSpPr/>
      </xdr:nvCxnSpPr>
      <xdr:spPr>
        <a:xfrm>
          <a:off x="15671800" y="9486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44450</xdr:rowOff>
    </xdr:from>
    <xdr:to>
      <xdr:col>22</xdr:col>
      <xdr:colOff>565150</xdr:colOff>
      <xdr:row>55</xdr:row>
      <xdr:rowOff>57150</xdr:rowOff>
    </xdr:to>
    <xdr:cxnSp macro="">
      <xdr:nvCxnSpPr>
        <xdr:cNvPr id="252" name="直線コネクタ 251"/>
        <xdr:cNvCxnSpPr/>
      </xdr:nvCxnSpPr>
      <xdr:spPr>
        <a:xfrm>
          <a:off x="14782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55</xdr:row>
      <xdr:rowOff>44450</xdr:rowOff>
    </xdr:to>
    <xdr:cxnSp macro="">
      <xdr:nvCxnSpPr>
        <xdr:cNvPr id="255" name="直線コネクタ 254"/>
        <xdr:cNvCxnSpPr/>
      </xdr:nvCxnSpPr>
      <xdr:spPr>
        <a:xfrm>
          <a:off x="13893800" y="9309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88900</xdr:rowOff>
    </xdr:to>
    <xdr:cxnSp macro="">
      <xdr:nvCxnSpPr>
        <xdr:cNvPr id="258" name="直線コネクタ 257"/>
        <xdr:cNvCxnSpPr/>
      </xdr:nvCxnSpPr>
      <xdr:spPr>
        <a:xfrm flipV="1">
          <a:off x="13004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8" name="円/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6350</xdr:rowOff>
    </xdr:from>
    <xdr:to>
      <xdr:col>22</xdr:col>
      <xdr:colOff>615950</xdr:colOff>
      <xdr:row>55</xdr:row>
      <xdr:rowOff>107950</xdr:rowOff>
    </xdr:to>
    <xdr:sp macro="" textlink="">
      <xdr:nvSpPr>
        <xdr:cNvPr id="270" name="円/楕円 269"/>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118127</xdr:rowOff>
    </xdr:from>
    <xdr:ext cx="736600" cy="259045"/>
    <xdr:sp macro="" textlink="">
      <xdr:nvSpPr>
        <xdr:cNvPr id="271" name="テキスト ボックス 270"/>
        <xdr:cNvSpPr txBox="1"/>
      </xdr:nvSpPr>
      <xdr:spPr>
        <a:xfrm>
          <a:off x="15290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165100</xdr:rowOff>
    </xdr:from>
    <xdr:to>
      <xdr:col>21</xdr:col>
      <xdr:colOff>412750</xdr:colOff>
      <xdr:row>55</xdr:row>
      <xdr:rowOff>95250</xdr:rowOff>
    </xdr:to>
    <xdr:sp macro="" textlink="">
      <xdr:nvSpPr>
        <xdr:cNvPr id="272" name="円/楕円 271"/>
        <xdr:cNvSpPr/>
      </xdr:nvSpPr>
      <xdr:spPr>
        <a:xfrm>
          <a:off x="14732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105427</xdr:rowOff>
    </xdr:from>
    <xdr:ext cx="762000" cy="259045"/>
    <xdr:sp macro="" textlink="">
      <xdr:nvSpPr>
        <xdr:cNvPr id="273" name="テキスト ボックス 272"/>
        <xdr:cNvSpPr txBox="1"/>
      </xdr:nvSpPr>
      <xdr:spPr>
        <a:xfrm>
          <a:off x="14401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4" name="円/楕円 273"/>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5" name="テキスト ボックス 274"/>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6" name="円/楕円 275"/>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7" name="テキスト ボックス 276"/>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補助費等にかかる経常収支比率は、昨年度と比較すると</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減少したが</a:t>
          </a:r>
          <a:r>
            <a:rPr lang="ja-JP" altLang="ja-JP" sz="1100" b="0" i="0" baseline="0">
              <a:solidFill>
                <a:schemeClr val="dk1"/>
              </a:solidFill>
              <a:effectLst/>
              <a:latin typeface="+mn-lt"/>
              <a:ea typeface="+mn-ea"/>
              <a:cs typeface="+mn-cs"/>
            </a:rPr>
            <a:t>、類似団体平均よりも</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ポイント高くなっている。要因としては、地域活動支援センター及び障害者小規模通所援護事業補助金</a:t>
          </a:r>
          <a:r>
            <a:rPr lang="ja-JP" altLang="en-US" sz="1100" b="0" i="0" baseline="0">
              <a:solidFill>
                <a:schemeClr val="dk1"/>
              </a:solidFill>
              <a:effectLst/>
              <a:latin typeface="+mn-lt"/>
              <a:ea typeface="+mn-ea"/>
              <a:cs typeface="+mn-cs"/>
            </a:rPr>
            <a:t>、花火大会検討事業補助金、観光宣伝事業補助金の減</a:t>
          </a:r>
          <a:r>
            <a:rPr lang="ja-JP" altLang="ja-JP" sz="1100" b="0" i="0" baseline="0">
              <a:solidFill>
                <a:schemeClr val="dk1"/>
              </a:solidFill>
              <a:effectLst/>
              <a:latin typeface="+mn-lt"/>
              <a:ea typeface="+mn-ea"/>
              <a:cs typeface="+mn-cs"/>
            </a:rPr>
            <a:t>などが挙げられる。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149860</xdr:rowOff>
    </xdr:to>
    <xdr:cxnSp macro="">
      <xdr:nvCxnSpPr>
        <xdr:cNvPr id="308" name="直線コネクタ 307"/>
        <xdr:cNvCxnSpPr/>
      </xdr:nvCxnSpPr>
      <xdr:spPr>
        <a:xfrm flipV="1">
          <a:off x="15671800" y="617575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09" name="補助費等平均値テキスト"/>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149860</xdr:rowOff>
    </xdr:to>
    <xdr:cxnSp macro="">
      <xdr:nvCxnSpPr>
        <xdr:cNvPr id="311" name="直線コネクタ 310"/>
        <xdr:cNvCxnSpPr/>
      </xdr:nvCxnSpPr>
      <xdr:spPr>
        <a:xfrm>
          <a:off x="14782800" y="61483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3" name="テキスト ボックス 31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36</xdr:row>
      <xdr:rowOff>30988</xdr:rowOff>
    </xdr:to>
    <xdr:cxnSp macro="">
      <xdr:nvCxnSpPr>
        <xdr:cNvPr id="314" name="直線コネクタ 313"/>
        <xdr:cNvCxnSpPr/>
      </xdr:nvCxnSpPr>
      <xdr:spPr>
        <a:xfrm flipV="1">
          <a:off x="13893800" y="6148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16" name="テキスト ボックス 315"/>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36</xdr:row>
      <xdr:rowOff>30988</xdr:rowOff>
    </xdr:to>
    <xdr:cxnSp macro="">
      <xdr:nvCxnSpPr>
        <xdr:cNvPr id="317" name="直線コネクタ 316"/>
        <xdr:cNvCxnSpPr/>
      </xdr:nvCxnSpPr>
      <xdr:spPr>
        <a:xfrm>
          <a:off x="13004800" y="6139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19" name="テキスト ボックス 31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1" name="テキスト ボックス 32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7" name="円/楕円 326"/>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96283</xdr:rowOff>
    </xdr:from>
    <xdr:ext cx="762000" cy="259045"/>
    <xdr:sp macro="" textlink="">
      <xdr:nvSpPr>
        <xdr:cNvPr id="328" name="補助費等該当値テキスト"/>
        <xdr:cNvSpPr txBox="1"/>
      </xdr:nvSpPr>
      <xdr:spPr>
        <a:xfrm>
          <a:off x="16598900" y="60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9" name="円/楕円 328"/>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30" name="テキスト ボックス 329"/>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31" name="円/楕円 330"/>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11701</xdr:rowOff>
    </xdr:from>
    <xdr:ext cx="762000" cy="259045"/>
    <xdr:sp macro="" textlink="">
      <xdr:nvSpPr>
        <xdr:cNvPr id="332" name="テキスト ボックス 331"/>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3" name="円/楕円 332"/>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34" name="テキスト ボックス 333"/>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5" name="円/楕円 334"/>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2557</xdr:rowOff>
    </xdr:from>
    <xdr:ext cx="762000" cy="259045"/>
    <xdr:sp macro="" textlink="">
      <xdr:nvSpPr>
        <xdr:cNvPr id="336" name="テキスト ボックス 335"/>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公債費については、市債の抑制により地方債残高が減少していることや新規発行債や利率見直しのある地方債においては昨今の借入利率の低さから改善傾向にある。</a:t>
          </a:r>
          <a:endParaRPr lang="ja-JP" altLang="ja-JP" sz="1400">
            <a:effectLst/>
          </a:endParaRPr>
        </a:p>
        <a:p>
          <a:r>
            <a:rPr kumimoji="1" lang="ja-JP" altLang="ja-JP" sz="1100">
              <a:solidFill>
                <a:schemeClr val="dk1"/>
              </a:solidFill>
              <a:effectLst/>
              <a:latin typeface="+mn-lt"/>
              <a:ea typeface="+mn-ea"/>
              <a:cs typeface="+mn-cs"/>
            </a:rPr>
            <a:t>　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低いが</a:t>
          </a:r>
          <a:r>
            <a:rPr kumimoji="1" lang="ja-JP" altLang="ja-JP" sz="1100">
              <a:solidFill>
                <a:schemeClr val="dk1"/>
              </a:solidFill>
              <a:effectLst/>
              <a:latin typeface="+mn-lt"/>
              <a:ea typeface="+mn-ea"/>
              <a:cs typeface="+mn-cs"/>
            </a:rPr>
            <a:t>、今後も引き続き新規発行債の抑制に</a:t>
          </a:r>
          <a:r>
            <a:rPr kumimoji="1" lang="ja-JP" altLang="en-US" sz="1100">
              <a:solidFill>
                <a:schemeClr val="dk1"/>
              </a:solidFill>
              <a:effectLst/>
              <a:latin typeface="+mn-lt"/>
              <a:ea typeface="+mn-ea"/>
              <a:cs typeface="+mn-cs"/>
            </a:rPr>
            <a:t>取り組み</a:t>
          </a:r>
          <a:r>
            <a:rPr kumimoji="1" lang="ja-JP" altLang="ja-JP" sz="1100">
              <a:solidFill>
                <a:schemeClr val="dk1"/>
              </a:solidFill>
              <a:effectLst/>
              <a:latin typeface="+mn-lt"/>
              <a:ea typeface="+mn-ea"/>
              <a:cs typeface="+mn-cs"/>
            </a:rPr>
            <a:t>、公債費の減に努める。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77</xdr:row>
      <xdr:rowOff>39370</xdr:rowOff>
    </xdr:to>
    <xdr:cxnSp macro="">
      <xdr:nvCxnSpPr>
        <xdr:cNvPr id="369" name="直線コネクタ 368"/>
        <xdr:cNvCxnSpPr/>
      </xdr:nvCxnSpPr>
      <xdr:spPr>
        <a:xfrm>
          <a:off x="3987800" y="13233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78</xdr:row>
      <xdr:rowOff>27939</xdr:rowOff>
    </xdr:to>
    <xdr:cxnSp macro="">
      <xdr:nvCxnSpPr>
        <xdr:cNvPr id="372" name="直線コネクタ 371"/>
        <xdr:cNvCxnSpPr/>
      </xdr:nvCxnSpPr>
      <xdr:spPr>
        <a:xfrm flipV="1">
          <a:off x="3098800" y="132334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27939</xdr:rowOff>
    </xdr:from>
    <xdr:to>
      <xdr:col>4</xdr:col>
      <xdr:colOff>346075</xdr:colOff>
      <xdr:row>78</xdr:row>
      <xdr:rowOff>119380</xdr:rowOff>
    </xdr:to>
    <xdr:cxnSp macro="">
      <xdr:nvCxnSpPr>
        <xdr:cNvPr id="375" name="直線コネクタ 374"/>
        <xdr:cNvCxnSpPr/>
      </xdr:nvCxnSpPr>
      <xdr:spPr>
        <a:xfrm flipV="1">
          <a:off x="2209800" y="13401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7" name="テキスト ボックス 37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119380</xdr:rowOff>
    </xdr:from>
    <xdr:to>
      <xdr:col>3</xdr:col>
      <xdr:colOff>142875</xdr:colOff>
      <xdr:row>79</xdr:row>
      <xdr:rowOff>39370</xdr:rowOff>
    </xdr:to>
    <xdr:cxnSp macro="">
      <xdr:nvCxnSpPr>
        <xdr:cNvPr id="378" name="直線コネクタ 377"/>
        <xdr:cNvCxnSpPr/>
      </xdr:nvCxnSpPr>
      <xdr:spPr>
        <a:xfrm flipV="1">
          <a:off x="1320800" y="1349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0" name="テキスト ボックス 379"/>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2" name="テキスト ボックス 381"/>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160020</xdr:rowOff>
    </xdr:from>
    <xdr:to>
      <xdr:col>7</xdr:col>
      <xdr:colOff>66675</xdr:colOff>
      <xdr:row>77</xdr:row>
      <xdr:rowOff>90170</xdr:rowOff>
    </xdr:to>
    <xdr:sp macro="" textlink="">
      <xdr:nvSpPr>
        <xdr:cNvPr id="388" name="円/楕円 387"/>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5097</xdr:rowOff>
    </xdr:from>
    <xdr:ext cx="762000" cy="259045"/>
    <xdr:sp macro="" textlink="">
      <xdr:nvSpPr>
        <xdr:cNvPr id="389" name="公債費該当値テキスト"/>
        <xdr:cNvSpPr txBox="1"/>
      </xdr:nvSpPr>
      <xdr:spPr>
        <a:xfrm>
          <a:off x="4914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90" name="円/楕円 389"/>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92727</xdr:rowOff>
    </xdr:from>
    <xdr:ext cx="736600" cy="259045"/>
    <xdr:sp macro="" textlink="">
      <xdr:nvSpPr>
        <xdr:cNvPr id="391" name="テキスト ボックス 390"/>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148589</xdr:rowOff>
    </xdr:from>
    <xdr:to>
      <xdr:col>4</xdr:col>
      <xdr:colOff>396875</xdr:colOff>
      <xdr:row>78</xdr:row>
      <xdr:rowOff>78739</xdr:rowOff>
    </xdr:to>
    <xdr:sp macro="" textlink="">
      <xdr:nvSpPr>
        <xdr:cNvPr id="392" name="円/楕円 391"/>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93" name="テキスト ボックス 392"/>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68580</xdr:rowOff>
    </xdr:from>
    <xdr:to>
      <xdr:col>3</xdr:col>
      <xdr:colOff>193675</xdr:colOff>
      <xdr:row>78</xdr:row>
      <xdr:rowOff>170180</xdr:rowOff>
    </xdr:to>
    <xdr:sp macro="" textlink="">
      <xdr:nvSpPr>
        <xdr:cNvPr id="394" name="円/楕円 393"/>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154957</xdr:rowOff>
    </xdr:from>
    <xdr:ext cx="762000" cy="259045"/>
    <xdr:sp macro="" textlink="">
      <xdr:nvSpPr>
        <xdr:cNvPr id="395" name="テキスト ボックス 394"/>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160020</xdr:rowOff>
    </xdr:from>
    <xdr:to>
      <xdr:col>1</xdr:col>
      <xdr:colOff>676275</xdr:colOff>
      <xdr:row>79</xdr:row>
      <xdr:rowOff>90170</xdr:rowOff>
    </xdr:to>
    <xdr:sp macro="" textlink="">
      <xdr:nvSpPr>
        <xdr:cNvPr id="396" name="円/楕円 395"/>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74947</xdr:rowOff>
    </xdr:from>
    <xdr:ext cx="762000" cy="259045"/>
    <xdr:sp macro="" textlink="">
      <xdr:nvSpPr>
        <xdr:cNvPr id="397" name="テキスト ボックス 396"/>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公債費以外の経常収支比率は全体で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要因として、補助費で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減となったものの</a:t>
          </a:r>
          <a:r>
            <a:rPr kumimoji="1" lang="ja-JP" altLang="ja-JP" sz="1100">
              <a:solidFill>
                <a:schemeClr val="dk1"/>
              </a:solidFill>
              <a:effectLst/>
              <a:latin typeface="+mn-lt"/>
              <a:ea typeface="+mn-ea"/>
              <a:cs typeface="+mn-cs"/>
            </a:rPr>
            <a:t>、物件費で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ポイント、その他で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ポイント、扶助費で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ポイントの増となったことによる。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37846</xdr:rowOff>
    </xdr:from>
    <xdr:to>
      <xdr:col>24</xdr:col>
      <xdr:colOff>31750</xdr:colOff>
      <xdr:row>79</xdr:row>
      <xdr:rowOff>60706</xdr:rowOff>
    </xdr:to>
    <xdr:cxnSp macro="">
      <xdr:nvCxnSpPr>
        <xdr:cNvPr id="428" name="直線コネクタ 427"/>
        <xdr:cNvCxnSpPr/>
      </xdr:nvCxnSpPr>
      <xdr:spPr>
        <a:xfrm>
          <a:off x="15671800" y="135823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108713</xdr:rowOff>
    </xdr:from>
    <xdr:to>
      <xdr:col>22</xdr:col>
      <xdr:colOff>565150</xdr:colOff>
      <xdr:row>79</xdr:row>
      <xdr:rowOff>37846</xdr:rowOff>
    </xdr:to>
    <xdr:cxnSp macro="">
      <xdr:nvCxnSpPr>
        <xdr:cNvPr id="431" name="直線コネクタ 430"/>
        <xdr:cNvCxnSpPr/>
      </xdr:nvCxnSpPr>
      <xdr:spPr>
        <a:xfrm>
          <a:off x="14782800" y="134818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108713</xdr:rowOff>
    </xdr:to>
    <xdr:cxnSp macro="">
      <xdr:nvCxnSpPr>
        <xdr:cNvPr id="434" name="直線コネクタ 433"/>
        <xdr:cNvCxnSpPr/>
      </xdr:nvCxnSpPr>
      <xdr:spPr>
        <a:xfrm>
          <a:off x="13893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26415</xdr:rowOff>
    </xdr:from>
    <xdr:to>
      <xdr:col>20</xdr:col>
      <xdr:colOff>158750</xdr:colOff>
      <xdr:row>78</xdr:row>
      <xdr:rowOff>58420</xdr:rowOff>
    </xdr:to>
    <xdr:cxnSp macro="">
      <xdr:nvCxnSpPr>
        <xdr:cNvPr id="437" name="直線コネクタ 436"/>
        <xdr:cNvCxnSpPr/>
      </xdr:nvCxnSpPr>
      <xdr:spPr>
        <a:xfrm>
          <a:off x="13004800" y="133995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9906</xdr:rowOff>
    </xdr:from>
    <xdr:to>
      <xdr:col>24</xdr:col>
      <xdr:colOff>82550</xdr:colOff>
      <xdr:row>79</xdr:row>
      <xdr:rowOff>111506</xdr:rowOff>
    </xdr:to>
    <xdr:sp macro="" textlink="">
      <xdr:nvSpPr>
        <xdr:cNvPr id="447" name="円/楕円 446"/>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153433</xdr:rowOff>
    </xdr:from>
    <xdr:ext cx="762000" cy="259045"/>
    <xdr:sp macro="" textlink="">
      <xdr:nvSpPr>
        <xdr:cNvPr id="448"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158496</xdr:rowOff>
    </xdr:from>
    <xdr:to>
      <xdr:col>22</xdr:col>
      <xdr:colOff>615950</xdr:colOff>
      <xdr:row>79</xdr:row>
      <xdr:rowOff>88646</xdr:rowOff>
    </xdr:to>
    <xdr:sp macro="" textlink="">
      <xdr:nvSpPr>
        <xdr:cNvPr id="449" name="円/楕円 448"/>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73423</xdr:rowOff>
    </xdr:from>
    <xdr:ext cx="736600" cy="259045"/>
    <xdr:sp macro="" textlink="">
      <xdr:nvSpPr>
        <xdr:cNvPr id="450" name="テキスト ボックス 449"/>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57913</xdr:rowOff>
    </xdr:from>
    <xdr:to>
      <xdr:col>21</xdr:col>
      <xdr:colOff>412750</xdr:colOff>
      <xdr:row>78</xdr:row>
      <xdr:rowOff>159513</xdr:rowOff>
    </xdr:to>
    <xdr:sp macro="" textlink="">
      <xdr:nvSpPr>
        <xdr:cNvPr id="451" name="円/楕円 450"/>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144290</xdr:rowOff>
    </xdr:from>
    <xdr:ext cx="762000" cy="259045"/>
    <xdr:sp macro="" textlink="">
      <xdr:nvSpPr>
        <xdr:cNvPr id="452" name="テキスト ボックス 451"/>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3" name="円/楕円 452"/>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4" name="テキスト ボックス 453"/>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55" name="円/楕円 454"/>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56" name="テキスト ボックス 455"/>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兵庫県宝塚市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127240</xdr:rowOff>
    </xdr:from>
    <xdr:to>
      <xdr:col>4</xdr:col>
      <xdr:colOff>1117600</xdr:colOff>
      <xdr:row>15</xdr:row>
      <xdr:rowOff>60782</xdr:rowOff>
    </xdr:to>
    <xdr:cxnSp macro="">
      <xdr:nvCxnSpPr>
        <xdr:cNvPr id="52" name="直線コネクタ 51"/>
        <xdr:cNvCxnSpPr/>
      </xdr:nvCxnSpPr>
      <xdr:spPr bwMode="auto">
        <a:xfrm>
          <a:off x="5003800" y="2575165"/>
          <a:ext cx="647700" cy="104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32188</xdr:rowOff>
    </xdr:from>
    <xdr:ext cx="762000" cy="259045"/>
    <xdr:sp macro="" textlink="">
      <xdr:nvSpPr>
        <xdr:cNvPr id="53" name="人口1人当たり決算額の推移平均値テキスト130"/>
        <xdr:cNvSpPr txBox="1"/>
      </xdr:nvSpPr>
      <xdr:spPr>
        <a:xfrm>
          <a:off x="5740400" y="282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127240</xdr:rowOff>
    </xdr:from>
    <xdr:to>
      <xdr:col>4</xdr:col>
      <xdr:colOff>469900</xdr:colOff>
      <xdr:row>15</xdr:row>
      <xdr:rowOff>118063</xdr:rowOff>
    </xdr:to>
    <xdr:cxnSp macro="">
      <xdr:nvCxnSpPr>
        <xdr:cNvPr id="55" name="直線コネクタ 54"/>
        <xdr:cNvCxnSpPr/>
      </xdr:nvCxnSpPr>
      <xdr:spPr bwMode="auto">
        <a:xfrm flipV="1">
          <a:off x="4305300" y="2575165"/>
          <a:ext cx="698500" cy="16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118063</xdr:rowOff>
    </xdr:from>
    <xdr:to>
      <xdr:col>3</xdr:col>
      <xdr:colOff>904875</xdr:colOff>
      <xdr:row>15</xdr:row>
      <xdr:rowOff>136873</xdr:rowOff>
    </xdr:to>
    <xdr:cxnSp macro="">
      <xdr:nvCxnSpPr>
        <xdr:cNvPr id="58" name="直線コネクタ 57"/>
        <xdr:cNvCxnSpPr/>
      </xdr:nvCxnSpPr>
      <xdr:spPr bwMode="auto">
        <a:xfrm flipV="1">
          <a:off x="3606800" y="2737438"/>
          <a:ext cx="698500" cy="1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95987</xdr:rowOff>
    </xdr:from>
    <xdr:to>
      <xdr:col>3</xdr:col>
      <xdr:colOff>206375</xdr:colOff>
      <xdr:row>15</xdr:row>
      <xdr:rowOff>136873</xdr:rowOff>
    </xdr:to>
    <xdr:cxnSp macro="">
      <xdr:nvCxnSpPr>
        <xdr:cNvPr id="61" name="直線コネクタ 60"/>
        <xdr:cNvCxnSpPr/>
      </xdr:nvCxnSpPr>
      <xdr:spPr bwMode="auto">
        <a:xfrm>
          <a:off x="2908300" y="2715362"/>
          <a:ext cx="698500" cy="40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9982</xdr:rowOff>
    </xdr:from>
    <xdr:to>
      <xdr:col>5</xdr:col>
      <xdr:colOff>34925</xdr:colOff>
      <xdr:row>15</xdr:row>
      <xdr:rowOff>111582</xdr:rowOff>
    </xdr:to>
    <xdr:sp macro="" textlink="">
      <xdr:nvSpPr>
        <xdr:cNvPr id="71" name="円/楕円 70"/>
        <xdr:cNvSpPr/>
      </xdr:nvSpPr>
      <xdr:spPr bwMode="auto">
        <a:xfrm>
          <a:off x="5600700" y="262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26509</xdr:rowOff>
    </xdr:from>
    <xdr:ext cx="762000" cy="259045"/>
    <xdr:sp macro="" textlink="">
      <xdr:nvSpPr>
        <xdr:cNvPr id="72" name="人口1人当たり決算額の推移該当値テキスト130"/>
        <xdr:cNvSpPr txBox="1"/>
      </xdr:nvSpPr>
      <xdr:spPr>
        <a:xfrm>
          <a:off x="5740400" y="247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68,486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76440</xdr:rowOff>
    </xdr:from>
    <xdr:to>
      <xdr:col>4</xdr:col>
      <xdr:colOff>520700</xdr:colOff>
      <xdr:row>15</xdr:row>
      <xdr:rowOff>6590</xdr:rowOff>
    </xdr:to>
    <xdr:sp macro="" textlink="">
      <xdr:nvSpPr>
        <xdr:cNvPr id="73" name="円/楕円 72"/>
        <xdr:cNvSpPr/>
      </xdr:nvSpPr>
      <xdr:spPr bwMode="auto">
        <a:xfrm>
          <a:off x="4953000" y="252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16767</xdr:rowOff>
    </xdr:from>
    <xdr:ext cx="736600" cy="259045"/>
    <xdr:sp macro="" textlink="">
      <xdr:nvSpPr>
        <xdr:cNvPr id="74" name="テキスト ボックス 73"/>
        <xdr:cNvSpPr txBox="1"/>
      </xdr:nvSpPr>
      <xdr:spPr>
        <a:xfrm>
          <a:off x="4622800" y="229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71,701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67263</xdr:rowOff>
    </xdr:from>
    <xdr:to>
      <xdr:col>3</xdr:col>
      <xdr:colOff>955675</xdr:colOff>
      <xdr:row>15</xdr:row>
      <xdr:rowOff>168863</xdr:rowOff>
    </xdr:to>
    <xdr:sp macro="" textlink="">
      <xdr:nvSpPr>
        <xdr:cNvPr id="75" name="円/楕円 74"/>
        <xdr:cNvSpPr/>
      </xdr:nvSpPr>
      <xdr:spPr bwMode="auto">
        <a:xfrm>
          <a:off x="4254500" y="268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7590</xdr:rowOff>
    </xdr:from>
    <xdr:ext cx="762000" cy="259045"/>
    <xdr:sp macro="" textlink="">
      <xdr:nvSpPr>
        <xdr:cNvPr id="76" name="テキスト ボックス 75"/>
        <xdr:cNvSpPr txBox="1"/>
      </xdr:nvSpPr>
      <xdr:spPr>
        <a:xfrm>
          <a:off x="3924300" y="24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86073</xdr:rowOff>
    </xdr:from>
    <xdr:to>
      <xdr:col>3</xdr:col>
      <xdr:colOff>257175</xdr:colOff>
      <xdr:row>16</xdr:row>
      <xdr:rowOff>16223</xdr:rowOff>
    </xdr:to>
    <xdr:sp macro="" textlink="">
      <xdr:nvSpPr>
        <xdr:cNvPr id="77" name="円/楕円 76"/>
        <xdr:cNvSpPr/>
      </xdr:nvSpPr>
      <xdr:spPr bwMode="auto">
        <a:xfrm>
          <a:off x="3556000" y="270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26400</xdr:rowOff>
    </xdr:from>
    <xdr:ext cx="762000" cy="259045"/>
    <xdr:sp macro="" textlink="">
      <xdr:nvSpPr>
        <xdr:cNvPr id="78" name="テキスト ボックス 77"/>
        <xdr:cNvSpPr txBox="1"/>
      </xdr:nvSpPr>
      <xdr:spPr>
        <a:xfrm>
          <a:off x="3225800" y="247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66,156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45187</xdr:rowOff>
    </xdr:from>
    <xdr:to>
      <xdr:col>2</xdr:col>
      <xdr:colOff>692150</xdr:colOff>
      <xdr:row>15</xdr:row>
      <xdr:rowOff>146787</xdr:rowOff>
    </xdr:to>
    <xdr:sp macro="" textlink="">
      <xdr:nvSpPr>
        <xdr:cNvPr id="79" name="円/楕円 78"/>
        <xdr:cNvSpPr/>
      </xdr:nvSpPr>
      <xdr:spPr bwMode="auto">
        <a:xfrm>
          <a:off x="2857500" y="266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156964</xdr:rowOff>
    </xdr:from>
    <xdr:ext cx="762000" cy="259045"/>
    <xdr:sp macro="" textlink="">
      <xdr:nvSpPr>
        <xdr:cNvPr id="80" name="テキスト ボックス 79"/>
        <xdr:cNvSpPr txBox="1"/>
      </xdr:nvSpPr>
      <xdr:spPr>
        <a:xfrm>
          <a:off x="2527300" y="243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274371</xdr:rowOff>
    </xdr:from>
    <xdr:to>
      <xdr:col>4</xdr:col>
      <xdr:colOff>1117600</xdr:colOff>
      <xdr:row>35</xdr:row>
      <xdr:rowOff>317424</xdr:rowOff>
    </xdr:to>
    <xdr:cxnSp macro="">
      <xdr:nvCxnSpPr>
        <xdr:cNvPr id="113" name="直線コネクタ 112"/>
        <xdr:cNvCxnSpPr/>
      </xdr:nvCxnSpPr>
      <xdr:spPr bwMode="auto">
        <a:xfrm>
          <a:off x="5003800" y="6884721"/>
          <a:ext cx="647700" cy="43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274371</xdr:rowOff>
    </xdr:from>
    <xdr:to>
      <xdr:col>4</xdr:col>
      <xdr:colOff>469900</xdr:colOff>
      <xdr:row>35</xdr:row>
      <xdr:rowOff>280962</xdr:rowOff>
    </xdr:to>
    <xdr:cxnSp macro="">
      <xdr:nvCxnSpPr>
        <xdr:cNvPr id="116" name="直線コネクタ 115"/>
        <xdr:cNvCxnSpPr/>
      </xdr:nvCxnSpPr>
      <xdr:spPr bwMode="auto">
        <a:xfrm flipV="1">
          <a:off x="4305300" y="6884721"/>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153022</xdr:rowOff>
    </xdr:from>
    <xdr:to>
      <xdr:col>3</xdr:col>
      <xdr:colOff>904875</xdr:colOff>
      <xdr:row>35</xdr:row>
      <xdr:rowOff>280962</xdr:rowOff>
    </xdr:to>
    <xdr:cxnSp macro="">
      <xdr:nvCxnSpPr>
        <xdr:cNvPr id="119" name="直線コネクタ 118"/>
        <xdr:cNvCxnSpPr/>
      </xdr:nvCxnSpPr>
      <xdr:spPr bwMode="auto">
        <a:xfrm>
          <a:off x="3606800" y="6763372"/>
          <a:ext cx="698500" cy="12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70536</xdr:rowOff>
    </xdr:from>
    <xdr:to>
      <xdr:col>3</xdr:col>
      <xdr:colOff>206375</xdr:colOff>
      <xdr:row>35</xdr:row>
      <xdr:rowOff>153022</xdr:rowOff>
    </xdr:to>
    <xdr:cxnSp macro="">
      <xdr:nvCxnSpPr>
        <xdr:cNvPr id="122" name="直線コネクタ 121"/>
        <xdr:cNvCxnSpPr/>
      </xdr:nvCxnSpPr>
      <xdr:spPr bwMode="auto">
        <a:xfrm>
          <a:off x="2908300" y="6680886"/>
          <a:ext cx="698500" cy="8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266624</xdr:rowOff>
    </xdr:from>
    <xdr:to>
      <xdr:col>5</xdr:col>
      <xdr:colOff>34925</xdr:colOff>
      <xdr:row>36</xdr:row>
      <xdr:rowOff>25324</xdr:rowOff>
    </xdr:to>
    <xdr:sp macro="" textlink="">
      <xdr:nvSpPr>
        <xdr:cNvPr id="132" name="円/楕円 131"/>
        <xdr:cNvSpPr/>
      </xdr:nvSpPr>
      <xdr:spPr bwMode="auto">
        <a:xfrm>
          <a:off x="5600700" y="68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238701</xdr:rowOff>
    </xdr:from>
    <xdr:ext cx="762000" cy="259045"/>
    <xdr:sp macro="" textlink="">
      <xdr:nvSpPr>
        <xdr:cNvPr id="133" name="人口1人当たり決算額の推移該当値テキスト445"/>
        <xdr:cNvSpPr txBox="1"/>
      </xdr:nvSpPr>
      <xdr:spPr>
        <a:xfrm>
          <a:off x="5740400" y="684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223571</xdr:rowOff>
    </xdr:from>
    <xdr:to>
      <xdr:col>4</xdr:col>
      <xdr:colOff>520700</xdr:colOff>
      <xdr:row>35</xdr:row>
      <xdr:rowOff>325171</xdr:rowOff>
    </xdr:to>
    <xdr:sp macro="" textlink="">
      <xdr:nvSpPr>
        <xdr:cNvPr id="134" name="円/楕円 133"/>
        <xdr:cNvSpPr/>
      </xdr:nvSpPr>
      <xdr:spPr bwMode="auto">
        <a:xfrm>
          <a:off x="4953000" y="683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309948</xdr:rowOff>
    </xdr:from>
    <xdr:ext cx="736600" cy="259045"/>
    <xdr:sp macro="" textlink="">
      <xdr:nvSpPr>
        <xdr:cNvPr id="135" name="テキスト ボックス 134"/>
        <xdr:cNvSpPr txBox="1"/>
      </xdr:nvSpPr>
      <xdr:spPr>
        <a:xfrm>
          <a:off x="4622800" y="6920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230162</xdr:rowOff>
    </xdr:from>
    <xdr:to>
      <xdr:col>3</xdr:col>
      <xdr:colOff>955675</xdr:colOff>
      <xdr:row>35</xdr:row>
      <xdr:rowOff>331762</xdr:rowOff>
    </xdr:to>
    <xdr:sp macro="" textlink="">
      <xdr:nvSpPr>
        <xdr:cNvPr id="136" name="円/楕円 135"/>
        <xdr:cNvSpPr/>
      </xdr:nvSpPr>
      <xdr:spPr bwMode="auto">
        <a:xfrm>
          <a:off x="4254500" y="684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316539</xdr:rowOff>
    </xdr:from>
    <xdr:ext cx="762000" cy="259045"/>
    <xdr:sp macro="" textlink="">
      <xdr:nvSpPr>
        <xdr:cNvPr id="137" name="テキスト ボックス 136"/>
        <xdr:cNvSpPr txBox="1"/>
      </xdr:nvSpPr>
      <xdr:spPr>
        <a:xfrm>
          <a:off x="3924300" y="692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102222</xdr:rowOff>
    </xdr:from>
    <xdr:to>
      <xdr:col>3</xdr:col>
      <xdr:colOff>257175</xdr:colOff>
      <xdr:row>35</xdr:row>
      <xdr:rowOff>203822</xdr:rowOff>
    </xdr:to>
    <xdr:sp macro="" textlink="">
      <xdr:nvSpPr>
        <xdr:cNvPr id="138" name="円/楕円 137"/>
        <xdr:cNvSpPr/>
      </xdr:nvSpPr>
      <xdr:spPr bwMode="auto">
        <a:xfrm>
          <a:off x="3556000" y="6712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188599</xdr:rowOff>
    </xdr:from>
    <xdr:ext cx="762000" cy="259045"/>
    <xdr:sp macro="" textlink="">
      <xdr:nvSpPr>
        <xdr:cNvPr id="139" name="テキスト ボックス 138"/>
        <xdr:cNvSpPr txBox="1"/>
      </xdr:nvSpPr>
      <xdr:spPr>
        <a:xfrm>
          <a:off x="3225800" y="679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19736</xdr:rowOff>
    </xdr:from>
    <xdr:to>
      <xdr:col>2</xdr:col>
      <xdr:colOff>692150</xdr:colOff>
      <xdr:row>35</xdr:row>
      <xdr:rowOff>121336</xdr:rowOff>
    </xdr:to>
    <xdr:sp macro="" textlink="">
      <xdr:nvSpPr>
        <xdr:cNvPr id="140" name="円/楕円 139"/>
        <xdr:cNvSpPr/>
      </xdr:nvSpPr>
      <xdr:spPr bwMode="auto">
        <a:xfrm>
          <a:off x="2857500" y="663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106113</xdr:rowOff>
    </xdr:from>
    <xdr:ext cx="762000" cy="259045"/>
    <xdr:sp macro="" textlink="">
      <xdr:nvSpPr>
        <xdr:cNvPr id="141" name="テキスト ボックス 140"/>
        <xdr:cNvSpPr txBox="1"/>
      </xdr:nvSpPr>
      <xdr:spPr>
        <a:xfrm>
          <a:off x="2527300" y="67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234,349
231,407
101.80
76,206,730
75,351,155
369,197
43,394,954
72,133,174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30.8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29035</xdr:rowOff>
    </xdr:from>
    <xdr:to>
      <xdr:col>6</xdr:col>
      <xdr:colOff>511175</xdr:colOff>
      <xdr:row>33</xdr:row>
      <xdr:rowOff>76012</xdr:rowOff>
    </xdr:to>
    <xdr:cxnSp macro="">
      <xdr:nvCxnSpPr>
        <xdr:cNvPr id="59" name="直線コネクタ 58"/>
        <xdr:cNvCxnSpPr/>
      </xdr:nvCxnSpPr>
      <xdr:spPr>
        <a:xfrm>
          <a:off x="3797300" y="5686885"/>
          <a:ext cx="8382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29035</xdr:rowOff>
    </xdr:from>
    <xdr:to>
      <xdr:col>5</xdr:col>
      <xdr:colOff>358775</xdr:colOff>
      <xdr:row>33</xdr:row>
      <xdr:rowOff>69794</xdr:rowOff>
    </xdr:to>
    <xdr:cxnSp macro="">
      <xdr:nvCxnSpPr>
        <xdr:cNvPr id="62" name="直線コネクタ 61"/>
        <xdr:cNvCxnSpPr/>
      </xdr:nvCxnSpPr>
      <xdr:spPr>
        <a:xfrm flipV="1">
          <a:off x="2908300" y="5686885"/>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67782</xdr:rowOff>
    </xdr:from>
    <xdr:to>
      <xdr:col>4</xdr:col>
      <xdr:colOff>155575</xdr:colOff>
      <xdr:row>33</xdr:row>
      <xdr:rowOff>69794</xdr:rowOff>
    </xdr:to>
    <xdr:cxnSp macro="">
      <xdr:nvCxnSpPr>
        <xdr:cNvPr id="65" name="直線コネクタ 64"/>
        <xdr:cNvCxnSpPr/>
      </xdr:nvCxnSpPr>
      <xdr:spPr>
        <a:xfrm>
          <a:off x="2019300" y="572563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34132</xdr:rowOff>
    </xdr:from>
    <xdr:to>
      <xdr:col>2</xdr:col>
      <xdr:colOff>638175</xdr:colOff>
      <xdr:row>33</xdr:row>
      <xdr:rowOff>67782</xdr:rowOff>
    </xdr:to>
    <xdr:cxnSp macro="">
      <xdr:nvCxnSpPr>
        <xdr:cNvPr id="68" name="直線コネクタ 67"/>
        <xdr:cNvCxnSpPr/>
      </xdr:nvCxnSpPr>
      <xdr:spPr>
        <a:xfrm>
          <a:off x="1130300" y="5691982"/>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25212</xdr:rowOff>
    </xdr:from>
    <xdr:to>
      <xdr:col>6</xdr:col>
      <xdr:colOff>561975</xdr:colOff>
      <xdr:row>33</xdr:row>
      <xdr:rowOff>126812</xdr:rowOff>
    </xdr:to>
    <xdr:sp macro="" textlink="">
      <xdr:nvSpPr>
        <xdr:cNvPr id="78" name="円/楕円 77"/>
        <xdr:cNvSpPr/>
      </xdr:nvSpPr>
      <xdr:spPr>
        <a:xfrm>
          <a:off x="4584700" y="56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48089</xdr:rowOff>
    </xdr:from>
    <xdr:ext cx="534377" cy="259045"/>
    <xdr:sp macro="" textlink="">
      <xdr:nvSpPr>
        <xdr:cNvPr id="79" name="人件費該当値テキスト"/>
        <xdr:cNvSpPr txBox="1"/>
      </xdr:nvSpPr>
      <xdr:spPr>
        <a:xfrm>
          <a:off x="4686300" y="55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60,286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149685</xdr:rowOff>
    </xdr:from>
    <xdr:to>
      <xdr:col>5</xdr:col>
      <xdr:colOff>409575</xdr:colOff>
      <xdr:row>33</xdr:row>
      <xdr:rowOff>79835</xdr:rowOff>
    </xdr:to>
    <xdr:sp macro="" textlink="">
      <xdr:nvSpPr>
        <xdr:cNvPr id="80" name="円/楕円 79"/>
        <xdr:cNvSpPr/>
      </xdr:nvSpPr>
      <xdr:spPr>
        <a:xfrm>
          <a:off x="3746500" y="56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96362</xdr:rowOff>
    </xdr:from>
    <xdr:ext cx="534377" cy="259045"/>
    <xdr:sp macro="" textlink="">
      <xdr:nvSpPr>
        <xdr:cNvPr id="81" name="テキスト ボックス 80"/>
        <xdr:cNvSpPr txBox="1"/>
      </xdr:nvSpPr>
      <xdr:spPr>
        <a:xfrm>
          <a:off x="3530111" y="541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62,341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18994</xdr:rowOff>
    </xdr:from>
    <xdr:to>
      <xdr:col>4</xdr:col>
      <xdr:colOff>206375</xdr:colOff>
      <xdr:row>33</xdr:row>
      <xdr:rowOff>120594</xdr:rowOff>
    </xdr:to>
    <xdr:sp macro="" textlink="">
      <xdr:nvSpPr>
        <xdr:cNvPr id="82" name="円/楕円 81"/>
        <xdr:cNvSpPr/>
      </xdr:nvSpPr>
      <xdr:spPr>
        <a:xfrm>
          <a:off x="2857500" y="567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137121</xdr:rowOff>
    </xdr:from>
    <xdr:ext cx="534377" cy="259045"/>
    <xdr:sp macro="" textlink="">
      <xdr:nvSpPr>
        <xdr:cNvPr id="83" name="テキスト ボックス 82"/>
        <xdr:cNvSpPr txBox="1"/>
      </xdr:nvSpPr>
      <xdr:spPr>
        <a:xfrm>
          <a:off x="2641111" y="545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16982</xdr:rowOff>
    </xdr:from>
    <xdr:to>
      <xdr:col>3</xdr:col>
      <xdr:colOff>3175</xdr:colOff>
      <xdr:row>33</xdr:row>
      <xdr:rowOff>118582</xdr:rowOff>
    </xdr:to>
    <xdr:sp macro="" textlink="">
      <xdr:nvSpPr>
        <xdr:cNvPr id="84" name="円/楕円 83"/>
        <xdr:cNvSpPr/>
      </xdr:nvSpPr>
      <xdr:spPr>
        <a:xfrm>
          <a:off x="1968500" y="567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135109</xdr:rowOff>
    </xdr:from>
    <xdr:ext cx="534377" cy="259045"/>
    <xdr:sp macro="" textlink="">
      <xdr:nvSpPr>
        <xdr:cNvPr id="85" name="テキスト ボックス 84"/>
        <xdr:cNvSpPr txBox="1"/>
      </xdr:nvSpPr>
      <xdr:spPr>
        <a:xfrm>
          <a:off x="1752111" y="54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154782</xdr:rowOff>
    </xdr:from>
    <xdr:to>
      <xdr:col>1</xdr:col>
      <xdr:colOff>485775</xdr:colOff>
      <xdr:row>33</xdr:row>
      <xdr:rowOff>84932</xdr:rowOff>
    </xdr:to>
    <xdr:sp macro="" textlink="">
      <xdr:nvSpPr>
        <xdr:cNvPr id="86" name="円/楕円 85"/>
        <xdr:cNvSpPr/>
      </xdr:nvSpPr>
      <xdr:spPr>
        <a:xfrm>
          <a:off x="1079500" y="56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101459</xdr:rowOff>
    </xdr:from>
    <xdr:ext cx="534377" cy="259045"/>
    <xdr:sp macro="" textlink="">
      <xdr:nvSpPr>
        <xdr:cNvPr id="87" name="テキスト ボックス 86"/>
        <xdr:cNvSpPr txBox="1"/>
      </xdr:nvSpPr>
      <xdr:spPr>
        <a:xfrm>
          <a:off x="863111" y="541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54737</xdr:rowOff>
    </xdr:from>
    <xdr:to>
      <xdr:col>6</xdr:col>
      <xdr:colOff>511175</xdr:colOff>
      <xdr:row>56</xdr:row>
      <xdr:rowOff>73558</xdr:rowOff>
    </xdr:to>
    <xdr:cxnSp macro="">
      <xdr:nvCxnSpPr>
        <xdr:cNvPr id="117" name="直線コネクタ 116"/>
        <xdr:cNvCxnSpPr/>
      </xdr:nvCxnSpPr>
      <xdr:spPr>
        <a:xfrm flipV="1">
          <a:off x="3797300" y="9484487"/>
          <a:ext cx="838200" cy="19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73558</xdr:rowOff>
    </xdr:from>
    <xdr:to>
      <xdr:col>5</xdr:col>
      <xdr:colOff>358775</xdr:colOff>
      <xdr:row>56</xdr:row>
      <xdr:rowOff>96875</xdr:rowOff>
    </xdr:to>
    <xdr:cxnSp macro="">
      <xdr:nvCxnSpPr>
        <xdr:cNvPr id="120" name="直線コネクタ 119"/>
        <xdr:cNvCxnSpPr/>
      </xdr:nvCxnSpPr>
      <xdr:spPr>
        <a:xfrm flipV="1">
          <a:off x="2908300" y="967475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96875</xdr:rowOff>
    </xdr:from>
    <xdr:to>
      <xdr:col>4</xdr:col>
      <xdr:colOff>155575</xdr:colOff>
      <xdr:row>57</xdr:row>
      <xdr:rowOff>32106</xdr:rowOff>
    </xdr:to>
    <xdr:cxnSp macro="">
      <xdr:nvCxnSpPr>
        <xdr:cNvPr id="123" name="直線コネクタ 122"/>
        <xdr:cNvCxnSpPr/>
      </xdr:nvCxnSpPr>
      <xdr:spPr>
        <a:xfrm flipV="1">
          <a:off x="2019300" y="9698075"/>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32106</xdr:rowOff>
    </xdr:from>
    <xdr:to>
      <xdr:col>2</xdr:col>
      <xdr:colOff>638175</xdr:colOff>
      <xdr:row>57</xdr:row>
      <xdr:rowOff>74625</xdr:rowOff>
    </xdr:to>
    <xdr:cxnSp macro="">
      <xdr:nvCxnSpPr>
        <xdr:cNvPr id="126" name="直線コネクタ 125"/>
        <xdr:cNvCxnSpPr/>
      </xdr:nvCxnSpPr>
      <xdr:spPr>
        <a:xfrm flipV="1">
          <a:off x="1130300" y="9804756"/>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3937</xdr:rowOff>
    </xdr:from>
    <xdr:to>
      <xdr:col>6</xdr:col>
      <xdr:colOff>561975</xdr:colOff>
      <xdr:row>55</xdr:row>
      <xdr:rowOff>105537</xdr:rowOff>
    </xdr:to>
    <xdr:sp macro="" textlink="">
      <xdr:nvSpPr>
        <xdr:cNvPr id="136" name="円/楕円 135"/>
        <xdr:cNvSpPr/>
      </xdr:nvSpPr>
      <xdr:spPr>
        <a:xfrm>
          <a:off x="4584700" y="94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26814</xdr:rowOff>
    </xdr:from>
    <xdr:ext cx="534377" cy="259045"/>
    <xdr:sp macro="" textlink="">
      <xdr:nvSpPr>
        <xdr:cNvPr id="137" name="物件費該当値テキスト"/>
        <xdr:cNvSpPr txBox="1"/>
      </xdr:nvSpPr>
      <xdr:spPr>
        <a:xfrm>
          <a:off x="4686300" y="92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47,730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22758</xdr:rowOff>
    </xdr:from>
    <xdr:to>
      <xdr:col>5</xdr:col>
      <xdr:colOff>409575</xdr:colOff>
      <xdr:row>56</xdr:row>
      <xdr:rowOff>124358</xdr:rowOff>
    </xdr:to>
    <xdr:sp macro="" textlink="">
      <xdr:nvSpPr>
        <xdr:cNvPr id="138" name="円/楕円 137"/>
        <xdr:cNvSpPr/>
      </xdr:nvSpPr>
      <xdr:spPr>
        <a:xfrm>
          <a:off x="3746500" y="96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115485</xdr:rowOff>
    </xdr:from>
    <xdr:ext cx="534377" cy="259045"/>
    <xdr:sp macro="" textlink="">
      <xdr:nvSpPr>
        <xdr:cNvPr id="139" name="テキスト ボックス 138"/>
        <xdr:cNvSpPr txBox="1"/>
      </xdr:nvSpPr>
      <xdr:spPr>
        <a:xfrm>
          <a:off x="3530111" y="97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46075</xdr:rowOff>
    </xdr:from>
    <xdr:to>
      <xdr:col>4</xdr:col>
      <xdr:colOff>206375</xdr:colOff>
      <xdr:row>56</xdr:row>
      <xdr:rowOff>147675</xdr:rowOff>
    </xdr:to>
    <xdr:sp macro="" textlink="">
      <xdr:nvSpPr>
        <xdr:cNvPr id="140" name="円/楕円 139"/>
        <xdr:cNvSpPr/>
      </xdr:nvSpPr>
      <xdr:spPr>
        <a:xfrm>
          <a:off x="2857500" y="96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138802</xdr:rowOff>
    </xdr:from>
    <xdr:ext cx="534377" cy="259045"/>
    <xdr:sp macro="" textlink="">
      <xdr:nvSpPr>
        <xdr:cNvPr id="141" name="テキスト ボックス 140"/>
        <xdr:cNvSpPr txBox="1"/>
      </xdr:nvSpPr>
      <xdr:spPr>
        <a:xfrm>
          <a:off x="2641111" y="97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152756</xdr:rowOff>
    </xdr:from>
    <xdr:to>
      <xdr:col>3</xdr:col>
      <xdr:colOff>3175</xdr:colOff>
      <xdr:row>57</xdr:row>
      <xdr:rowOff>82906</xdr:rowOff>
    </xdr:to>
    <xdr:sp macro="" textlink="">
      <xdr:nvSpPr>
        <xdr:cNvPr id="142" name="円/楕円 141"/>
        <xdr:cNvSpPr/>
      </xdr:nvSpPr>
      <xdr:spPr>
        <a:xfrm>
          <a:off x="19685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74033</xdr:rowOff>
    </xdr:from>
    <xdr:ext cx="534377" cy="259045"/>
    <xdr:sp macro="" textlink="">
      <xdr:nvSpPr>
        <xdr:cNvPr id="143" name="テキスト ボックス 142"/>
        <xdr:cNvSpPr txBox="1"/>
      </xdr:nvSpPr>
      <xdr:spPr>
        <a:xfrm>
          <a:off x="1752111" y="98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23825</xdr:rowOff>
    </xdr:from>
    <xdr:to>
      <xdr:col>1</xdr:col>
      <xdr:colOff>485775</xdr:colOff>
      <xdr:row>57</xdr:row>
      <xdr:rowOff>125425</xdr:rowOff>
    </xdr:to>
    <xdr:sp macro="" textlink="">
      <xdr:nvSpPr>
        <xdr:cNvPr id="144" name="円/楕円 143"/>
        <xdr:cNvSpPr/>
      </xdr:nvSpPr>
      <xdr:spPr>
        <a:xfrm>
          <a:off x="1079500" y="97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116552</xdr:rowOff>
    </xdr:from>
    <xdr:ext cx="534377" cy="259045"/>
    <xdr:sp macro="" textlink="">
      <xdr:nvSpPr>
        <xdr:cNvPr id="145" name="テキスト ボックス 144"/>
        <xdr:cNvSpPr txBox="1"/>
      </xdr:nvSpPr>
      <xdr:spPr>
        <a:xfrm>
          <a:off x="863111" y="98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110362</xdr:rowOff>
    </xdr:from>
    <xdr:to>
      <xdr:col>6</xdr:col>
      <xdr:colOff>511175</xdr:colOff>
      <xdr:row>78</xdr:row>
      <xdr:rowOff>123165</xdr:rowOff>
    </xdr:to>
    <xdr:cxnSp macro="">
      <xdr:nvCxnSpPr>
        <xdr:cNvPr id="174" name="直線コネクタ 173"/>
        <xdr:cNvCxnSpPr/>
      </xdr:nvCxnSpPr>
      <xdr:spPr>
        <a:xfrm flipV="1">
          <a:off x="3797300" y="13483462"/>
          <a:ext cx="8382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113030</xdr:rowOff>
    </xdr:from>
    <xdr:to>
      <xdr:col>5</xdr:col>
      <xdr:colOff>358775</xdr:colOff>
      <xdr:row>78</xdr:row>
      <xdr:rowOff>123165</xdr:rowOff>
    </xdr:to>
    <xdr:cxnSp macro="">
      <xdr:nvCxnSpPr>
        <xdr:cNvPr id="177" name="直線コネクタ 176"/>
        <xdr:cNvCxnSpPr/>
      </xdr:nvCxnSpPr>
      <xdr:spPr>
        <a:xfrm>
          <a:off x="2908300" y="13486130"/>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112116</xdr:rowOff>
    </xdr:from>
    <xdr:to>
      <xdr:col>4</xdr:col>
      <xdr:colOff>155575</xdr:colOff>
      <xdr:row>78</xdr:row>
      <xdr:rowOff>113030</xdr:rowOff>
    </xdr:to>
    <xdr:cxnSp macro="">
      <xdr:nvCxnSpPr>
        <xdr:cNvPr id="180" name="直線コネクタ 179"/>
        <xdr:cNvCxnSpPr/>
      </xdr:nvCxnSpPr>
      <xdr:spPr>
        <a:xfrm>
          <a:off x="2019300" y="1348521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104496</xdr:rowOff>
    </xdr:from>
    <xdr:to>
      <xdr:col>2</xdr:col>
      <xdr:colOff>638175</xdr:colOff>
      <xdr:row>78</xdr:row>
      <xdr:rowOff>112116</xdr:rowOff>
    </xdr:to>
    <xdr:cxnSp macro="">
      <xdr:nvCxnSpPr>
        <xdr:cNvPr id="183" name="直線コネクタ 182"/>
        <xdr:cNvCxnSpPr/>
      </xdr:nvCxnSpPr>
      <xdr:spPr>
        <a:xfrm>
          <a:off x="1130300" y="1347759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59562</xdr:rowOff>
    </xdr:from>
    <xdr:to>
      <xdr:col>6</xdr:col>
      <xdr:colOff>561975</xdr:colOff>
      <xdr:row>78</xdr:row>
      <xdr:rowOff>161162</xdr:rowOff>
    </xdr:to>
    <xdr:sp macro="" textlink="">
      <xdr:nvSpPr>
        <xdr:cNvPr id="193" name="円/楕円 192"/>
        <xdr:cNvSpPr/>
      </xdr:nvSpPr>
      <xdr:spPr>
        <a:xfrm>
          <a:off x="45847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145939</xdr:rowOff>
    </xdr:from>
    <xdr:ext cx="469744" cy="259045"/>
    <xdr:sp macro="" textlink="">
      <xdr:nvSpPr>
        <xdr:cNvPr id="194" name="維持補修費該当値テキスト"/>
        <xdr:cNvSpPr txBox="1"/>
      </xdr:nvSpPr>
      <xdr:spPr>
        <a:xfrm>
          <a:off x="4686300" y="133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72365</xdr:rowOff>
    </xdr:from>
    <xdr:to>
      <xdr:col>5</xdr:col>
      <xdr:colOff>409575</xdr:colOff>
      <xdr:row>79</xdr:row>
      <xdr:rowOff>2515</xdr:rowOff>
    </xdr:to>
    <xdr:sp macro="" textlink="">
      <xdr:nvSpPr>
        <xdr:cNvPr id="195" name="円/楕円 194"/>
        <xdr:cNvSpPr/>
      </xdr:nvSpPr>
      <xdr:spPr>
        <a:xfrm>
          <a:off x="3746500" y="134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165092</xdr:rowOff>
    </xdr:from>
    <xdr:ext cx="469744" cy="259045"/>
    <xdr:sp macro="" textlink="">
      <xdr:nvSpPr>
        <xdr:cNvPr id="196" name="テキスト ボックス 195"/>
        <xdr:cNvSpPr txBox="1"/>
      </xdr:nvSpPr>
      <xdr:spPr>
        <a:xfrm>
          <a:off x="3562427" y="135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62230</xdr:rowOff>
    </xdr:from>
    <xdr:to>
      <xdr:col>4</xdr:col>
      <xdr:colOff>206375</xdr:colOff>
      <xdr:row>78</xdr:row>
      <xdr:rowOff>163830</xdr:rowOff>
    </xdr:to>
    <xdr:sp macro="" textlink="">
      <xdr:nvSpPr>
        <xdr:cNvPr id="197" name="円/楕円 196"/>
        <xdr:cNvSpPr/>
      </xdr:nvSpPr>
      <xdr:spPr>
        <a:xfrm>
          <a:off x="2857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154957</xdr:rowOff>
    </xdr:from>
    <xdr:ext cx="469744" cy="259045"/>
    <xdr:sp macro="" textlink="">
      <xdr:nvSpPr>
        <xdr:cNvPr id="198" name="テキスト ボックス 197"/>
        <xdr:cNvSpPr txBox="1"/>
      </xdr:nvSpPr>
      <xdr:spPr>
        <a:xfrm>
          <a:off x="2673427"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61316</xdr:rowOff>
    </xdr:from>
    <xdr:to>
      <xdr:col>3</xdr:col>
      <xdr:colOff>3175</xdr:colOff>
      <xdr:row>78</xdr:row>
      <xdr:rowOff>162916</xdr:rowOff>
    </xdr:to>
    <xdr:sp macro="" textlink="">
      <xdr:nvSpPr>
        <xdr:cNvPr id="199" name="円/楕円 198"/>
        <xdr:cNvSpPr/>
      </xdr:nvSpPr>
      <xdr:spPr>
        <a:xfrm>
          <a:off x="1968500" y="134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154043</xdr:rowOff>
    </xdr:from>
    <xdr:ext cx="469744" cy="259045"/>
    <xdr:sp macro="" textlink="">
      <xdr:nvSpPr>
        <xdr:cNvPr id="200" name="テキスト ボックス 199"/>
        <xdr:cNvSpPr txBox="1"/>
      </xdr:nvSpPr>
      <xdr:spPr>
        <a:xfrm>
          <a:off x="1784427" y="1352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53696</xdr:rowOff>
    </xdr:from>
    <xdr:to>
      <xdr:col>1</xdr:col>
      <xdr:colOff>485775</xdr:colOff>
      <xdr:row>78</xdr:row>
      <xdr:rowOff>155296</xdr:rowOff>
    </xdr:to>
    <xdr:sp macro="" textlink="">
      <xdr:nvSpPr>
        <xdr:cNvPr id="201" name="円/楕円 200"/>
        <xdr:cNvSpPr/>
      </xdr:nvSpPr>
      <xdr:spPr>
        <a:xfrm>
          <a:off x="1079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146423</xdr:rowOff>
    </xdr:from>
    <xdr:ext cx="469744" cy="259045"/>
    <xdr:sp macro="" textlink="">
      <xdr:nvSpPr>
        <xdr:cNvPr id="202" name="テキスト ボックス 201"/>
        <xdr:cNvSpPr txBox="1"/>
      </xdr:nvSpPr>
      <xdr:spPr>
        <a:xfrm>
          <a:off x="895427"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21913</xdr:rowOff>
    </xdr:from>
    <xdr:to>
      <xdr:col>6</xdr:col>
      <xdr:colOff>511175</xdr:colOff>
      <xdr:row>96</xdr:row>
      <xdr:rowOff>104877</xdr:rowOff>
    </xdr:to>
    <xdr:cxnSp macro="">
      <xdr:nvCxnSpPr>
        <xdr:cNvPr id="232" name="直線コネクタ 231"/>
        <xdr:cNvCxnSpPr/>
      </xdr:nvCxnSpPr>
      <xdr:spPr>
        <a:xfrm flipV="1">
          <a:off x="3797300" y="16481113"/>
          <a:ext cx="838200" cy="8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104877</xdr:rowOff>
    </xdr:from>
    <xdr:to>
      <xdr:col>5</xdr:col>
      <xdr:colOff>358775</xdr:colOff>
      <xdr:row>97</xdr:row>
      <xdr:rowOff>34506</xdr:rowOff>
    </xdr:to>
    <xdr:cxnSp macro="">
      <xdr:nvCxnSpPr>
        <xdr:cNvPr id="235" name="直線コネクタ 234"/>
        <xdr:cNvCxnSpPr/>
      </xdr:nvCxnSpPr>
      <xdr:spPr>
        <a:xfrm flipV="1">
          <a:off x="2908300" y="16564077"/>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34506</xdr:rowOff>
    </xdr:from>
    <xdr:to>
      <xdr:col>4</xdr:col>
      <xdr:colOff>155575</xdr:colOff>
      <xdr:row>97</xdr:row>
      <xdr:rowOff>142309</xdr:rowOff>
    </xdr:to>
    <xdr:cxnSp macro="">
      <xdr:nvCxnSpPr>
        <xdr:cNvPr id="238" name="直線コネクタ 237"/>
        <xdr:cNvCxnSpPr/>
      </xdr:nvCxnSpPr>
      <xdr:spPr>
        <a:xfrm flipV="1">
          <a:off x="2019300" y="16665156"/>
          <a:ext cx="889000" cy="10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142309</xdr:rowOff>
    </xdr:from>
    <xdr:to>
      <xdr:col>2</xdr:col>
      <xdr:colOff>638175</xdr:colOff>
      <xdr:row>98</xdr:row>
      <xdr:rowOff>8674</xdr:rowOff>
    </xdr:to>
    <xdr:cxnSp macro="">
      <xdr:nvCxnSpPr>
        <xdr:cNvPr id="241" name="直線コネクタ 240"/>
        <xdr:cNvCxnSpPr/>
      </xdr:nvCxnSpPr>
      <xdr:spPr>
        <a:xfrm flipV="1">
          <a:off x="1130300" y="16772959"/>
          <a:ext cx="889000" cy="3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142563</xdr:rowOff>
    </xdr:from>
    <xdr:to>
      <xdr:col>6</xdr:col>
      <xdr:colOff>561975</xdr:colOff>
      <xdr:row>96</xdr:row>
      <xdr:rowOff>72713</xdr:rowOff>
    </xdr:to>
    <xdr:sp macro="" textlink="">
      <xdr:nvSpPr>
        <xdr:cNvPr id="251" name="円/楕円 250"/>
        <xdr:cNvSpPr/>
      </xdr:nvSpPr>
      <xdr:spPr>
        <a:xfrm>
          <a:off x="4584700" y="16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120990</xdr:rowOff>
    </xdr:from>
    <xdr:ext cx="534377" cy="259045"/>
    <xdr:sp macro="" textlink="">
      <xdr:nvSpPr>
        <xdr:cNvPr id="252" name="扶助費該当値テキスト"/>
        <xdr:cNvSpPr txBox="1"/>
      </xdr:nvSpPr>
      <xdr:spPr>
        <a:xfrm>
          <a:off x="4686300" y="1640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88,183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54077</xdr:rowOff>
    </xdr:from>
    <xdr:to>
      <xdr:col>5</xdr:col>
      <xdr:colOff>409575</xdr:colOff>
      <xdr:row>96</xdr:row>
      <xdr:rowOff>155677</xdr:rowOff>
    </xdr:to>
    <xdr:sp macro="" textlink="">
      <xdr:nvSpPr>
        <xdr:cNvPr id="253" name="円/楕円 252"/>
        <xdr:cNvSpPr/>
      </xdr:nvSpPr>
      <xdr:spPr>
        <a:xfrm>
          <a:off x="3746500" y="165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146804</xdr:rowOff>
    </xdr:from>
    <xdr:ext cx="534377" cy="259045"/>
    <xdr:sp macro="" textlink="">
      <xdr:nvSpPr>
        <xdr:cNvPr id="254" name="テキスト ボックス 253"/>
        <xdr:cNvSpPr txBox="1"/>
      </xdr:nvSpPr>
      <xdr:spPr>
        <a:xfrm>
          <a:off x="3530111" y="166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155156</xdr:rowOff>
    </xdr:from>
    <xdr:to>
      <xdr:col>4</xdr:col>
      <xdr:colOff>206375</xdr:colOff>
      <xdr:row>97</xdr:row>
      <xdr:rowOff>85306</xdr:rowOff>
    </xdr:to>
    <xdr:sp macro="" textlink="">
      <xdr:nvSpPr>
        <xdr:cNvPr id="255" name="円/楕円 254"/>
        <xdr:cNvSpPr/>
      </xdr:nvSpPr>
      <xdr:spPr>
        <a:xfrm>
          <a:off x="2857500" y="166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76433</xdr:rowOff>
    </xdr:from>
    <xdr:ext cx="534377" cy="259045"/>
    <xdr:sp macro="" textlink="">
      <xdr:nvSpPr>
        <xdr:cNvPr id="256" name="テキスト ボックス 255"/>
        <xdr:cNvSpPr txBox="1"/>
      </xdr:nvSpPr>
      <xdr:spPr>
        <a:xfrm>
          <a:off x="2641111" y="167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91509</xdr:rowOff>
    </xdr:from>
    <xdr:to>
      <xdr:col>3</xdr:col>
      <xdr:colOff>3175</xdr:colOff>
      <xdr:row>98</xdr:row>
      <xdr:rowOff>21659</xdr:rowOff>
    </xdr:to>
    <xdr:sp macro="" textlink="">
      <xdr:nvSpPr>
        <xdr:cNvPr id="257" name="円/楕円 256"/>
        <xdr:cNvSpPr/>
      </xdr:nvSpPr>
      <xdr:spPr>
        <a:xfrm>
          <a:off x="1968500" y="167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12786</xdr:rowOff>
    </xdr:from>
    <xdr:ext cx="534377" cy="259045"/>
    <xdr:sp macro="" textlink="">
      <xdr:nvSpPr>
        <xdr:cNvPr id="258" name="テキスト ボックス 257"/>
        <xdr:cNvSpPr txBox="1"/>
      </xdr:nvSpPr>
      <xdr:spPr>
        <a:xfrm>
          <a:off x="1752111" y="168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129324</xdr:rowOff>
    </xdr:from>
    <xdr:to>
      <xdr:col>1</xdr:col>
      <xdr:colOff>485775</xdr:colOff>
      <xdr:row>98</xdr:row>
      <xdr:rowOff>59474</xdr:rowOff>
    </xdr:to>
    <xdr:sp macro="" textlink="">
      <xdr:nvSpPr>
        <xdr:cNvPr id="259" name="円/楕円 258"/>
        <xdr:cNvSpPr/>
      </xdr:nvSpPr>
      <xdr:spPr>
        <a:xfrm>
          <a:off x="1079500" y="16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50601</xdr:rowOff>
    </xdr:from>
    <xdr:ext cx="534377" cy="259045"/>
    <xdr:sp macro="" textlink="">
      <xdr:nvSpPr>
        <xdr:cNvPr id="260" name="テキスト ボックス 259"/>
        <xdr:cNvSpPr txBox="1"/>
      </xdr:nvSpPr>
      <xdr:spPr>
        <a:xfrm>
          <a:off x="863111" y="168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29534</xdr:rowOff>
    </xdr:from>
    <xdr:to>
      <xdr:col>15</xdr:col>
      <xdr:colOff>180975</xdr:colOff>
      <xdr:row>36</xdr:row>
      <xdr:rowOff>30886</xdr:rowOff>
    </xdr:to>
    <xdr:cxnSp macro="">
      <xdr:nvCxnSpPr>
        <xdr:cNvPr id="289" name="直線コネクタ 288"/>
        <xdr:cNvCxnSpPr/>
      </xdr:nvCxnSpPr>
      <xdr:spPr>
        <a:xfrm>
          <a:off x="9639300" y="6201734"/>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29534</xdr:rowOff>
    </xdr:from>
    <xdr:to>
      <xdr:col>14</xdr:col>
      <xdr:colOff>28575</xdr:colOff>
      <xdr:row>36</xdr:row>
      <xdr:rowOff>63671</xdr:rowOff>
    </xdr:to>
    <xdr:cxnSp macro="">
      <xdr:nvCxnSpPr>
        <xdr:cNvPr id="292" name="直線コネクタ 291"/>
        <xdr:cNvCxnSpPr/>
      </xdr:nvCxnSpPr>
      <xdr:spPr>
        <a:xfrm flipV="1">
          <a:off x="8750300" y="6201734"/>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49822</xdr:rowOff>
    </xdr:from>
    <xdr:to>
      <xdr:col>12</xdr:col>
      <xdr:colOff>511175</xdr:colOff>
      <xdr:row>36</xdr:row>
      <xdr:rowOff>63671</xdr:rowOff>
    </xdr:to>
    <xdr:cxnSp macro="">
      <xdr:nvCxnSpPr>
        <xdr:cNvPr id="295" name="直線コネクタ 294"/>
        <xdr:cNvCxnSpPr/>
      </xdr:nvCxnSpPr>
      <xdr:spPr>
        <a:xfrm>
          <a:off x="7861300" y="6222022"/>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49822</xdr:rowOff>
    </xdr:from>
    <xdr:to>
      <xdr:col>11</xdr:col>
      <xdr:colOff>307975</xdr:colOff>
      <xdr:row>36</xdr:row>
      <xdr:rowOff>76035</xdr:rowOff>
    </xdr:to>
    <xdr:cxnSp macro="">
      <xdr:nvCxnSpPr>
        <xdr:cNvPr id="298" name="直線コネクタ 297"/>
        <xdr:cNvCxnSpPr/>
      </xdr:nvCxnSpPr>
      <xdr:spPr>
        <a:xfrm flipV="1">
          <a:off x="6972300" y="6222022"/>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151536</xdr:rowOff>
    </xdr:from>
    <xdr:to>
      <xdr:col>15</xdr:col>
      <xdr:colOff>231775</xdr:colOff>
      <xdr:row>36</xdr:row>
      <xdr:rowOff>81686</xdr:rowOff>
    </xdr:to>
    <xdr:sp macro="" textlink="">
      <xdr:nvSpPr>
        <xdr:cNvPr id="308" name="円/楕円 307"/>
        <xdr:cNvSpPr/>
      </xdr:nvSpPr>
      <xdr:spPr>
        <a:xfrm>
          <a:off x="104267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129963</xdr:rowOff>
    </xdr:from>
    <xdr:ext cx="534377" cy="259045"/>
    <xdr:sp macro="" textlink="">
      <xdr:nvSpPr>
        <xdr:cNvPr id="309" name="補助費等該当値テキスト"/>
        <xdr:cNvSpPr txBox="1"/>
      </xdr:nvSpPr>
      <xdr:spPr>
        <a:xfrm>
          <a:off x="10528300" y="61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27,712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150184</xdr:rowOff>
    </xdr:from>
    <xdr:to>
      <xdr:col>14</xdr:col>
      <xdr:colOff>79375</xdr:colOff>
      <xdr:row>36</xdr:row>
      <xdr:rowOff>80334</xdr:rowOff>
    </xdr:to>
    <xdr:sp macro="" textlink="">
      <xdr:nvSpPr>
        <xdr:cNvPr id="310" name="円/楕円 309"/>
        <xdr:cNvSpPr/>
      </xdr:nvSpPr>
      <xdr:spPr>
        <a:xfrm>
          <a:off x="9588500" y="61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71461</xdr:rowOff>
    </xdr:from>
    <xdr:ext cx="534377" cy="259045"/>
    <xdr:sp macro="" textlink="">
      <xdr:nvSpPr>
        <xdr:cNvPr id="311" name="テキスト ボックス 310"/>
        <xdr:cNvSpPr txBox="1"/>
      </xdr:nvSpPr>
      <xdr:spPr>
        <a:xfrm>
          <a:off x="9372111" y="62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12871</xdr:rowOff>
    </xdr:from>
    <xdr:to>
      <xdr:col>12</xdr:col>
      <xdr:colOff>561975</xdr:colOff>
      <xdr:row>36</xdr:row>
      <xdr:rowOff>114471</xdr:rowOff>
    </xdr:to>
    <xdr:sp macro="" textlink="">
      <xdr:nvSpPr>
        <xdr:cNvPr id="312" name="円/楕円 311"/>
        <xdr:cNvSpPr/>
      </xdr:nvSpPr>
      <xdr:spPr>
        <a:xfrm>
          <a:off x="8699500" y="61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105598</xdr:rowOff>
    </xdr:from>
    <xdr:ext cx="534377" cy="259045"/>
    <xdr:sp macro="" textlink="">
      <xdr:nvSpPr>
        <xdr:cNvPr id="313" name="テキスト ボックス 312"/>
        <xdr:cNvSpPr txBox="1"/>
      </xdr:nvSpPr>
      <xdr:spPr>
        <a:xfrm>
          <a:off x="8483111" y="62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170472</xdr:rowOff>
    </xdr:from>
    <xdr:to>
      <xdr:col>11</xdr:col>
      <xdr:colOff>358775</xdr:colOff>
      <xdr:row>36</xdr:row>
      <xdr:rowOff>100622</xdr:rowOff>
    </xdr:to>
    <xdr:sp macro="" textlink="">
      <xdr:nvSpPr>
        <xdr:cNvPr id="314" name="円/楕円 313"/>
        <xdr:cNvSpPr/>
      </xdr:nvSpPr>
      <xdr:spPr>
        <a:xfrm>
          <a:off x="7810500" y="61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91749</xdr:rowOff>
    </xdr:from>
    <xdr:ext cx="534377" cy="259045"/>
    <xdr:sp macro="" textlink="">
      <xdr:nvSpPr>
        <xdr:cNvPr id="315" name="テキスト ボックス 314"/>
        <xdr:cNvSpPr txBox="1"/>
      </xdr:nvSpPr>
      <xdr:spPr>
        <a:xfrm>
          <a:off x="7594111" y="62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25235</xdr:rowOff>
    </xdr:from>
    <xdr:to>
      <xdr:col>10</xdr:col>
      <xdr:colOff>155575</xdr:colOff>
      <xdr:row>36</xdr:row>
      <xdr:rowOff>126835</xdr:rowOff>
    </xdr:to>
    <xdr:sp macro="" textlink="">
      <xdr:nvSpPr>
        <xdr:cNvPr id="316" name="円/楕円 315"/>
        <xdr:cNvSpPr/>
      </xdr:nvSpPr>
      <xdr:spPr>
        <a:xfrm>
          <a:off x="6921500" y="61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117962</xdr:rowOff>
    </xdr:from>
    <xdr:ext cx="534377" cy="259045"/>
    <xdr:sp macro="" textlink="">
      <xdr:nvSpPr>
        <xdr:cNvPr id="317" name="テキスト ボックス 316"/>
        <xdr:cNvSpPr txBox="1"/>
      </xdr:nvSpPr>
      <xdr:spPr>
        <a:xfrm>
          <a:off x="6705111" y="629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2997</xdr:rowOff>
    </xdr:from>
    <xdr:to>
      <xdr:col>15</xdr:col>
      <xdr:colOff>180975</xdr:colOff>
      <xdr:row>59</xdr:row>
      <xdr:rowOff>20942</xdr:rowOff>
    </xdr:to>
    <xdr:cxnSp macro="">
      <xdr:nvCxnSpPr>
        <xdr:cNvPr id="349" name="直線コネクタ 348"/>
        <xdr:cNvCxnSpPr/>
      </xdr:nvCxnSpPr>
      <xdr:spPr>
        <a:xfrm>
          <a:off x="9639300" y="10118547"/>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158886</xdr:rowOff>
    </xdr:from>
    <xdr:to>
      <xdr:col>14</xdr:col>
      <xdr:colOff>28575</xdr:colOff>
      <xdr:row>59</xdr:row>
      <xdr:rowOff>2997</xdr:rowOff>
    </xdr:to>
    <xdr:cxnSp macro="">
      <xdr:nvCxnSpPr>
        <xdr:cNvPr id="352" name="直線コネクタ 351"/>
        <xdr:cNvCxnSpPr/>
      </xdr:nvCxnSpPr>
      <xdr:spPr>
        <a:xfrm>
          <a:off x="8750300" y="10102986"/>
          <a:ext cx="889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158886</xdr:rowOff>
    </xdr:from>
    <xdr:to>
      <xdr:col>12</xdr:col>
      <xdr:colOff>511175</xdr:colOff>
      <xdr:row>59</xdr:row>
      <xdr:rowOff>31425</xdr:rowOff>
    </xdr:to>
    <xdr:cxnSp macro="">
      <xdr:nvCxnSpPr>
        <xdr:cNvPr id="355" name="直線コネクタ 354"/>
        <xdr:cNvCxnSpPr/>
      </xdr:nvCxnSpPr>
      <xdr:spPr>
        <a:xfrm flipV="1">
          <a:off x="7861300" y="10102986"/>
          <a:ext cx="889000" cy="4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90584</xdr:rowOff>
    </xdr:from>
    <xdr:to>
      <xdr:col>11</xdr:col>
      <xdr:colOff>307975</xdr:colOff>
      <xdr:row>59</xdr:row>
      <xdr:rowOff>31425</xdr:rowOff>
    </xdr:to>
    <xdr:cxnSp macro="">
      <xdr:nvCxnSpPr>
        <xdr:cNvPr id="358" name="直線コネクタ 357"/>
        <xdr:cNvCxnSpPr/>
      </xdr:nvCxnSpPr>
      <xdr:spPr>
        <a:xfrm>
          <a:off x="6972300" y="10034684"/>
          <a:ext cx="889000" cy="1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141592</xdr:rowOff>
    </xdr:from>
    <xdr:to>
      <xdr:col>15</xdr:col>
      <xdr:colOff>231775</xdr:colOff>
      <xdr:row>59</xdr:row>
      <xdr:rowOff>71742</xdr:rowOff>
    </xdr:to>
    <xdr:sp macro="" textlink="">
      <xdr:nvSpPr>
        <xdr:cNvPr id="368" name="円/楕円 367"/>
        <xdr:cNvSpPr/>
      </xdr:nvSpPr>
      <xdr:spPr>
        <a:xfrm>
          <a:off x="10426700" y="100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56519</xdr:rowOff>
    </xdr:from>
    <xdr:ext cx="534377" cy="259045"/>
    <xdr:sp macro="" textlink="">
      <xdr:nvSpPr>
        <xdr:cNvPr id="369" name="普通建設事業費該当値テキスト"/>
        <xdr:cNvSpPr txBox="1"/>
      </xdr:nvSpPr>
      <xdr:spPr>
        <a:xfrm>
          <a:off x="10528300" y="100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123647</xdr:rowOff>
    </xdr:from>
    <xdr:to>
      <xdr:col>14</xdr:col>
      <xdr:colOff>79375</xdr:colOff>
      <xdr:row>59</xdr:row>
      <xdr:rowOff>53797</xdr:rowOff>
    </xdr:to>
    <xdr:sp macro="" textlink="">
      <xdr:nvSpPr>
        <xdr:cNvPr id="370" name="円/楕円 369"/>
        <xdr:cNvSpPr/>
      </xdr:nvSpPr>
      <xdr:spPr>
        <a:xfrm>
          <a:off x="95885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44924</xdr:rowOff>
    </xdr:from>
    <xdr:ext cx="534377" cy="259045"/>
    <xdr:sp macro="" textlink="">
      <xdr:nvSpPr>
        <xdr:cNvPr id="371" name="テキスト ボックス 370"/>
        <xdr:cNvSpPr txBox="1"/>
      </xdr:nvSpPr>
      <xdr:spPr>
        <a:xfrm>
          <a:off x="9372111" y="101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108086</xdr:rowOff>
    </xdr:from>
    <xdr:to>
      <xdr:col>12</xdr:col>
      <xdr:colOff>561975</xdr:colOff>
      <xdr:row>59</xdr:row>
      <xdr:rowOff>38236</xdr:rowOff>
    </xdr:to>
    <xdr:sp macro="" textlink="">
      <xdr:nvSpPr>
        <xdr:cNvPr id="372" name="円/楕円 371"/>
        <xdr:cNvSpPr/>
      </xdr:nvSpPr>
      <xdr:spPr>
        <a:xfrm>
          <a:off x="8699500" y="1005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29363</xdr:rowOff>
    </xdr:from>
    <xdr:ext cx="534377" cy="259045"/>
    <xdr:sp macro="" textlink="">
      <xdr:nvSpPr>
        <xdr:cNvPr id="373" name="テキスト ボックス 372"/>
        <xdr:cNvSpPr txBox="1"/>
      </xdr:nvSpPr>
      <xdr:spPr>
        <a:xfrm>
          <a:off x="8483111" y="1014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152075</xdr:rowOff>
    </xdr:from>
    <xdr:to>
      <xdr:col>11</xdr:col>
      <xdr:colOff>358775</xdr:colOff>
      <xdr:row>59</xdr:row>
      <xdr:rowOff>82225</xdr:rowOff>
    </xdr:to>
    <xdr:sp macro="" textlink="">
      <xdr:nvSpPr>
        <xdr:cNvPr id="374" name="円/楕円 373"/>
        <xdr:cNvSpPr/>
      </xdr:nvSpPr>
      <xdr:spPr>
        <a:xfrm>
          <a:off x="7810500" y="1009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73352</xdr:rowOff>
    </xdr:from>
    <xdr:ext cx="534377" cy="259045"/>
    <xdr:sp macro="" textlink="">
      <xdr:nvSpPr>
        <xdr:cNvPr id="375" name="テキスト ボックス 374"/>
        <xdr:cNvSpPr txBox="1"/>
      </xdr:nvSpPr>
      <xdr:spPr>
        <a:xfrm>
          <a:off x="7594111" y="1018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39784</xdr:rowOff>
    </xdr:from>
    <xdr:to>
      <xdr:col>10</xdr:col>
      <xdr:colOff>155575</xdr:colOff>
      <xdr:row>58</xdr:row>
      <xdr:rowOff>141384</xdr:rowOff>
    </xdr:to>
    <xdr:sp macro="" textlink="">
      <xdr:nvSpPr>
        <xdr:cNvPr id="376" name="円/楕円 375"/>
        <xdr:cNvSpPr/>
      </xdr:nvSpPr>
      <xdr:spPr>
        <a:xfrm>
          <a:off x="6921500" y="99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132511</xdr:rowOff>
    </xdr:from>
    <xdr:ext cx="534377" cy="259045"/>
    <xdr:sp macro="" textlink="">
      <xdr:nvSpPr>
        <xdr:cNvPr id="377" name="テキスト ボックス 376"/>
        <xdr:cNvSpPr txBox="1"/>
      </xdr:nvSpPr>
      <xdr:spPr>
        <a:xfrm>
          <a:off x="6705111" y="100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152082</xdr:rowOff>
    </xdr:from>
    <xdr:to>
      <xdr:col>15</xdr:col>
      <xdr:colOff>180975</xdr:colOff>
      <xdr:row>79</xdr:row>
      <xdr:rowOff>6883</xdr:rowOff>
    </xdr:to>
    <xdr:cxnSp macro="">
      <xdr:nvCxnSpPr>
        <xdr:cNvPr id="406" name="直線コネクタ 405"/>
        <xdr:cNvCxnSpPr/>
      </xdr:nvCxnSpPr>
      <xdr:spPr>
        <a:xfrm>
          <a:off x="9639300" y="13525182"/>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152082</xdr:rowOff>
    </xdr:from>
    <xdr:to>
      <xdr:col>14</xdr:col>
      <xdr:colOff>28575</xdr:colOff>
      <xdr:row>79</xdr:row>
      <xdr:rowOff>29248</xdr:rowOff>
    </xdr:to>
    <xdr:cxnSp macro="">
      <xdr:nvCxnSpPr>
        <xdr:cNvPr id="409" name="直線コネクタ 408"/>
        <xdr:cNvCxnSpPr/>
      </xdr:nvCxnSpPr>
      <xdr:spPr>
        <a:xfrm flipV="1">
          <a:off x="8750300" y="13525182"/>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127533</xdr:rowOff>
    </xdr:from>
    <xdr:to>
      <xdr:col>15</xdr:col>
      <xdr:colOff>231775</xdr:colOff>
      <xdr:row>79</xdr:row>
      <xdr:rowOff>57683</xdr:rowOff>
    </xdr:to>
    <xdr:sp macro="" textlink="">
      <xdr:nvSpPr>
        <xdr:cNvPr id="419" name="円/楕円 418"/>
        <xdr:cNvSpPr/>
      </xdr:nvSpPr>
      <xdr:spPr>
        <a:xfrm>
          <a:off x="10426700" y="135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42460</xdr:rowOff>
    </xdr:from>
    <xdr:ext cx="378565" cy="259045"/>
    <xdr:sp macro="" textlink="">
      <xdr:nvSpPr>
        <xdr:cNvPr id="420" name="普通建設事業費 （ うち新規整備　）該当値テキスト"/>
        <xdr:cNvSpPr txBox="1"/>
      </xdr:nvSpPr>
      <xdr:spPr>
        <a:xfrm>
          <a:off x="10528300" y="13415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101282</xdr:rowOff>
    </xdr:from>
    <xdr:to>
      <xdr:col>14</xdr:col>
      <xdr:colOff>79375</xdr:colOff>
      <xdr:row>79</xdr:row>
      <xdr:rowOff>31432</xdr:rowOff>
    </xdr:to>
    <xdr:sp macro="" textlink="">
      <xdr:nvSpPr>
        <xdr:cNvPr id="421" name="円/楕円 420"/>
        <xdr:cNvSpPr/>
      </xdr:nvSpPr>
      <xdr:spPr>
        <a:xfrm>
          <a:off x="9588500" y="134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22559</xdr:rowOff>
    </xdr:from>
    <xdr:ext cx="469744" cy="259045"/>
    <xdr:sp macro="" textlink="">
      <xdr:nvSpPr>
        <xdr:cNvPr id="422" name="テキスト ボックス 421"/>
        <xdr:cNvSpPr txBox="1"/>
      </xdr:nvSpPr>
      <xdr:spPr>
        <a:xfrm>
          <a:off x="9404427" y="1356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149898</xdr:rowOff>
    </xdr:from>
    <xdr:to>
      <xdr:col>12</xdr:col>
      <xdr:colOff>561975</xdr:colOff>
      <xdr:row>79</xdr:row>
      <xdr:rowOff>80048</xdr:rowOff>
    </xdr:to>
    <xdr:sp macro="" textlink="">
      <xdr:nvSpPr>
        <xdr:cNvPr id="423" name="円/楕円 422"/>
        <xdr:cNvSpPr/>
      </xdr:nvSpPr>
      <xdr:spPr>
        <a:xfrm>
          <a:off x="8699500" y="135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71175</xdr:rowOff>
    </xdr:from>
    <xdr:ext cx="378565" cy="259045"/>
    <xdr:sp macro="" textlink="">
      <xdr:nvSpPr>
        <xdr:cNvPr id="424" name="テキスト ボックス 423"/>
        <xdr:cNvSpPr txBox="1"/>
      </xdr:nvSpPr>
      <xdr:spPr>
        <a:xfrm>
          <a:off x="8561017" y="1361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114269</xdr:rowOff>
    </xdr:from>
    <xdr:to>
      <xdr:col>15</xdr:col>
      <xdr:colOff>180975</xdr:colOff>
      <xdr:row>97</xdr:row>
      <xdr:rowOff>143511</xdr:rowOff>
    </xdr:to>
    <xdr:cxnSp macro="">
      <xdr:nvCxnSpPr>
        <xdr:cNvPr id="453" name="直線コネクタ 452"/>
        <xdr:cNvCxnSpPr/>
      </xdr:nvCxnSpPr>
      <xdr:spPr>
        <a:xfrm>
          <a:off x="9639300" y="16744919"/>
          <a:ext cx="8382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26715</xdr:rowOff>
    </xdr:from>
    <xdr:to>
      <xdr:col>14</xdr:col>
      <xdr:colOff>28575</xdr:colOff>
      <xdr:row>97</xdr:row>
      <xdr:rowOff>114269</xdr:rowOff>
    </xdr:to>
    <xdr:cxnSp macro="">
      <xdr:nvCxnSpPr>
        <xdr:cNvPr id="456" name="直線コネクタ 455"/>
        <xdr:cNvCxnSpPr/>
      </xdr:nvCxnSpPr>
      <xdr:spPr>
        <a:xfrm>
          <a:off x="8750300" y="16657365"/>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0" name="テキスト ボックス 459"/>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92711</xdr:rowOff>
    </xdr:from>
    <xdr:to>
      <xdr:col>15</xdr:col>
      <xdr:colOff>231775</xdr:colOff>
      <xdr:row>98</xdr:row>
      <xdr:rowOff>22861</xdr:rowOff>
    </xdr:to>
    <xdr:sp macro="" textlink="">
      <xdr:nvSpPr>
        <xdr:cNvPr id="466" name="円/楕円 465"/>
        <xdr:cNvSpPr/>
      </xdr:nvSpPr>
      <xdr:spPr>
        <a:xfrm>
          <a:off x="10426700" y="167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71138</xdr:rowOff>
    </xdr:from>
    <xdr:ext cx="534377" cy="259045"/>
    <xdr:sp macro="" textlink="">
      <xdr:nvSpPr>
        <xdr:cNvPr id="467" name="普通建設事業費 （ うち更新整備　）該当値テキスト"/>
        <xdr:cNvSpPr txBox="1"/>
      </xdr:nvSpPr>
      <xdr:spPr>
        <a:xfrm>
          <a:off x="10528300" y="167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63469</xdr:rowOff>
    </xdr:from>
    <xdr:to>
      <xdr:col>14</xdr:col>
      <xdr:colOff>79375</xdr:colOff>
      <xdr:row>97</xdr:row>
      <xdr:rowOff>165069</xdr:rowOff>
    </xdr:to>
    <xdr:sp macro="" textlink="">
      <xdr:nvSpPr>
        <xdr:cNvPr id="468" name="円/楕円 467"/>
        <xdr:cNvSpPr/>
      </xdr:nvSpPr>
      <xdr:spPr>
        <a:xfrm>
          <a:off x="9588500" y="166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156196</xdr:rowOff>
    </xdr:from>
    <xdr:ext cx="534377" cy="259045"/>
    <xdr:sp macro="" textlink="">
      <xdr:nvSpPr>
        <xdr:cNvPr id="469" name="テキスト ボックス 468"/>
        <xdr:cNvSpPr txBox="1"/>
      </xdr:nvSpPr>
      <xdr:spPr>
        <a:xfrm>
          <a:off x="9372111" y="167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147365</xdr:rowOff>
    </xdr:from>
    <xdr:to>
      <xdr:col>12</xdr:col>
      <xdr:colOff>561975</xdr:colOff>
      <xdr:row>97</xdr:row>
      <xdr:rowOff>77515</xdr:rowOff>
    </xdr:to>
    <xdr:sp macro="" textlink="">
      <xdr:nvSpPr>
        <xdr:cNvPr id="470" name="円/楕円 469"/>
        <xdr:cNvSpPr/>
      </xdr:nvSpPr>
      <xdr:spPr>
        <a:xfrm>
          <a:off x="8699500" y="166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94042</xdr:rowOff>
    </xdr:from>
    <xdr:ext cx="534377" cy="259045"/>
    <xdr:sp macro="" textlink="">
      <xdr:nvSpPr>
        <xdr:cNvPr id="471" name="テキスト ボックス 470"/>
        <xdr:cNvSpPr txBox="1"/>
      </xdr:nvSpPr>
      <xdr:spPr>
        <a:xfrm>
          <a:off x="8483111" y="163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33564</xdr:rowOff>
    </xdr:from>
    <xdr:to>
      <xdr:col>23</xdr:col>
      <xdr:colOff>517525</xdr:colOff>
      <xdr:row>38</xdr:row>
      <xdr:rowOff>138067</xdr:rowOff>
    </xdr:to>
    <xdr:cxnSp macro="">
      <xdr:nvCxnSpPr>
        <xdr:cNvPr id="502" name="直線コネクタ 501"/>
        <xdr:cNvCxnSpPr/>
      </xdr:nvCxnSpPr>
      <xdr:spPr>
        <a:xfrm>
          <a:off x="15481300" y="5862864"/>
          <a:ext cx="838200" cy="7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152763</xdr:rowOff>
    </xdr:from>
    <xdr:to>
      <xdr:col>22</xdr:col>
      <xdr:colOff>365125</xdr:colOff>
      <xdr:row>34</xdr:row>
      <xdr:rowOff>33564</xdr:rowOff>
    </xdr:to>
    <xdr:cxnSp macro="">
      <xdr:nvCxnSpPr>
        <xdr:cNvPr id="505" name="直線コネクタ 504"/>
        <xdr:cNvCxnSpPr/>
      </xdr:nvCxnSpPr>
      <xdr:spPr>
        <a:xfrm>
          <a:off x="14592300" y="5639163"/>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157134</xdr:rowOff>
    </xdr:from>
    <xdr:ext cx="378565" cy="259045"/>
    <xdr:sp macro="" textlink="">
      <xdr:nvSpPr>
        <xdr:cNvPr id="507" name="テキスト ボックス 506"/>
        <xdr:cNvSpPr txBox="1"/>
      </xdr:nvSpPr>
      <xdr:spPr>
        <a:xfrm>
          <a:off x="15292017" y="632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128270</xdr:rowOff>
    </xdr:from>
    <xdr:to>
      <xdr:col>21</xdr:col>
      <xdr:colOff>161925</xdr:colOff>
      <xdr:row>32</xdr:row>
      <xdr:rowOff>152763</xdr:rowOff>
    </xdr:to>
    <xdr:cxnSp macro="">
      <xdr:nvCxnSpPr>
        <xdr:cNvPr id="508" name="直線コネクタ 507"/>
        <xdr:cNvCxnSpPr/>
      </xdr:nvCxnSpPr>
      <xdr:spPr>
        <a:xfrm>
          <a:off x="13703300" y="56146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126110</xdr:rowOff>
    </xdr:from>
    <xdr:ext cx="378565" cy="259045"/>
    <xdr:sp macro="" textlink="">
      <xdr:nvSpPr>
        <xdr:cNvPr id="510" name="テキスト ボックス 509"/>
        <xdr:cNvSpPr txBox="1"/>
      </xdr:nvSpPr>
      <xdr:spPr>
        <a:xfrm>
          <a:off x="14403017" y="629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128270</xdr:rowOff>
    </xdr:from>
    <xdr:to>
      <xdr:col>19</xdr:col>
      <xdr:colOff>644525</xdr:colOff>
      <xdr:row>39</xdr:row>
      <xdr:rowOff>98878</xdr:rowOff>
    </xdr:to>
    <xdr:cxnSp macro="">
      <xdr:nvCxnSpPr>
        <xdr:cNvPr id="511" name="直線コネクタ 510"/>
        <xdr:cNvCxnSpPr/>
      </xdr:nvCxnSpPr>
      <xdr:spPr>
        <a:xfrm flipV="1">
          <a:off x="12814300" y="5614670"/>
          <a:ext cx="889000" cy="11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35</xdr:row>
      <xdr:rowOff>117946</xdr:rowOff>
    </xdr:from>
    <xdr:ext cx="378565" cy="259045"/>
    <xdr:sp macro="" textlink="">
      <xdr:nvSpPr>
        <xdr:cNvPr id="513" name="テキスト ボックス 512"/>
        <xdr:cNvSpPr txBox="1"/>
      </xdr:nvSpPr>
      <xdr:spPr>
        <a:xfrm>
          <a:off x="13514017" y="611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87267</xdr:rowOff>
    </xdr:from>
    <xdr:to>
      <xdr:col>23</xdr:col>
      <xdr:colOff>568325</xdr:colOff>
      <xdr:row>39</xdr:row>
      <xdr:rowOff>17417</xdr:rowOff>
    </xdr:to>
    <xdr:sp macro="" textlink="">
      <xdr:nvSpPr>
        <xdr:cNvPr id="521" name="円/楕円 520"/>
        <xdr:cNvSpPr/>
      </xdr:nvSpPr>
      <xdr:spPr>
        <a:xfrm>
          <a:off x="16268700" y="66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65694</xdr:rowOff>
    </xdr:from>
    <xdr:ext cx="313932" cy="259045"/>
    <xdr:sp macro="" textlink="">
      <xdr:nvSpPr>
        <xdr:cNvPr id="522" name="災害復旧事業費該当値テキスト"/>
        <xdr:cNvSpPr txBox="1"/>
      </xdr:nvSpPr>
      <xdr:spPr>
        <a:xfrm>
          <a:off x="16370300" y="6580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154214</xdr:rowOff>
    </xdr:from>
    <xdr:to>
      <xdr:col>22</xdr:col>
      <xdr:colOff>415925</xdr:colOff>
      <xdr:row>34</xdr:row>
      <xdr:rowOff>84364</xdr:rowOff>
    </xdr:to>
    <xdr:sp macro="" textlink="">
      <xdr:nvSpPr>
        <xdr:cNvPr id="523" name="円/楕円 522"/>
        <xdr:cNvSpPr/>
      </xdr:nvSpPr>
      <xdr:spPr>
        <a:xfrm>
          <a:off x="15430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32</xdr:row>
      <xdr:rowOff>100891</xdr:rowOff>
    </xdr:from>
    <xdr:ext cx="378565" cy="259045"/>
    <xdr:sp macro="" textlink="">
      <xdr:nvSpPr>
        <xdr:cNvPr id="524" name="テキスト ボックス 523"/>
        <xdr:cNvSpPr txBox="1"/>
      </xdr:nvSpPr>
      <xdr:spPr>
        <a:xfrm>
          <a:off x="15292017" y="558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101963</xdr:rowOff>
    </xdr:from>
    <xdr:to>
      <xdr:col>21</xdr:col>
      <xdr:colOff>212725</xdr:colOff>
      <xdr:row>33</xdr:row>
      <xdr:rowOff>32113</xdr:rowOff>
    </xdr:to>
    <xdr:sp macro="" textlink="">
      <xdr:nvSpPr>
        <xdr:cNvPr id="525" name="円/楕円 524"/>
        <xdr:cNvSpPr/>
      </xdr:nvSpPr>
      <xdr:spPr>
        <a:xfrm>
          <a:off x="14541500" y="55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31</xdr:row>
      <xdr:rowOff>48640</xdr:rowOff>
    </xdr:from>
    <xdr:ext cx="378565" cy="259045"/>
    <xdr:sp macro="" textlink="">
      <xdr:nvSpPr>
        <xdr:cNvPr id="526" name="テキスト ボックス 525"/>
        <xdr:cNvSpPr txBox="1"/>
      </xdr:nvSpPr>
      <xdr:spPr>
        <a:xfrm>
          <a:off x="14403017" y="536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77470</xdr:rowOff>
    </xdr:from>
    <xdr:to>
      <xdr:col>20</xdr:col>
      <xdr:colOff>9525</xdr:colOff>
      <xdr:row>33</xdr:row>
      <xdr:rowOff>7620</xdr:rowOff>
    </xdr:to>
    <xdr:sp macro="" textlink="">
      <xdr:nvSpPr>
        <xdr:cNvPr id="527" name="円/楕円 526"/>
        <xdr:cNvSpPr/>
      </xdr:nvSpPr>
      <xdr:spPr>
        <a:xfrm>
          <a:off x="13652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31</xdr:row>
      <xdr:rowOff>24147</xdr:rowOff>
    </xdr:from>
    <xdr:ext cx="378565" cy="259045"/>
    <xdr:sp macro="" textlink="">
      <xdr:nvSpPr>
        <xdr:cNvPr id="528" name="テキスト ボックス 527"/>
        <xdr:cNvSpPr txBox="1"/>
      </xdr:nvSpPr>
      <xdr:spPr>
        <a:xfrm>
          <a:off x="13514017" y="533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157531</xdr:rowOff>
    </xdr:from>
    <xdr:to>
      <xdr:col>23</xdr:col>
      <xdr:colOff>517525</xdr:colOff>
      <xdr:row>75</xdr:row>
      <xdr:rowOff>171114</xdr:rowOff>
    </xdr:to>
    <xdr:cxnSp macro="">
      <xdr:nvCxnSpPr>
        <xdr:cNvPr id="608" name="直線コネクタ 607"/>
        <xdr:cNvCxnSpPr/>
      </xdr:nvCxnSpPr>
      <xdr:spPr>
        <a:xfrm flipV="1">
          <a:off x="15481300" y="13016281"/>
          <a:ext cx="8382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70434</xdr:rowOff>
    </xdr:from>
    <xdr:to>
      <xdr:col>22</xdr:col>
      <xdr:colOff>365125</xdr:colOff>
      <xdr:row>75</xdr:row>
      <xdr:rowOff>171114</xdr:rowOff>
    </xdr:to>
    <xdr:cxnSp macro="">
      <xdr:nvCxnSpPr>
        <xdr:cNvPr id="611" name="直線コネクタ 610"/>
        <xdr:cNvCxnSpPr/>
      </xdr:nvCxnSpPr>
      <xdr:spPr>
        <a:xfrm>
          <a:off x="14592300" y="12929184"/>
          <a:ext cx="889000" cy="10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102</xdr:rowOff>
    </xdr:from>
    <xdr:to>
      <xdr:col>21</xdr:col>
      <xdr:colOff>161925</xdr:colOff>
      <xdr:row>75</xdr:row>
      <xdr:rowOff>70434</xdr:rowOff>
    </xdr:to>
    <xdr:cxnSp macro="">
      <xdr:nvCxnSpPr>
        <xdr:cNvPr id="614" name="直線コネクタ 613"/>
        <xdr:cNvCxnSpPr/>
      </xdr:nvCxnSpPr>
      <xdr:spPr>
        <a:xfrm>
          <a:off x="13703300" y="12687402"/>
          <a:ext cx="889000" cy="2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102</xdr:rowOff>
    </xdr:from>
    <xdr:to>
      <xdr:col>19</xdr:col>
      <xdr:colOff>644525</xdr:colOff>
      <xdr:row>75</xdr:row>
      <xdr:rowOff>45517</xdr:rowOff>
    </xdr:to>
    <xdr:cxnSp macro="">
      <xdr:nvCxnSpPr>
        <xdr:cNvPr id="617" name="直線コネクタ 616"/>
        <xdr:cNvCxnSpPr/>
      </xdr:nvCxnSpPr>
      <xdr:spPr>
        <a:xfrm flipV="1">
          <a:off x="12814300" y="12687402"/>
          <a:ext cx="889000" cy="2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100055</xdr:rowOff>
    </xdr:from>
    <xdr:ext cx="534377" cy="259045"/>
    <xdr:sp macro="" textlink="">
      <xdr:nvSpPr>
        <xdr:cNvPr id="619" name="テキスト ボックス 618"/>
        <xdr:cNvSpPr txBox="1"/>
      </xdr:nvSpPr>
      <xdr:spPr>
        <a:xfrm>
          <a:off x="13436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104627</xdr:rowOff>
    </xdr:from>
    <xdr:ext cx="534377" cy="259045"/>
    <xdr:sp macro="" textlink="">
      <xdr:nvSpPr>
        <xdr:cNvPr id="621" name="テキスト ボックス 620"/>
        <xdr:cNvSpPr txBox="1"/>
      </xdr:nvSpPr>
      <xdr:spPr>
        <a:xfrm>
          <a:off x="12547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106731</xdr:rowOff>
    </xdr:from>
    <xdr:to>
      <xdr:col>23</xdr:col>
      <xdr:colOff>568325</xdr:colOff>
      <xdr:row>76</xdr:row>
      <xdr:rowOff>36881</xdr:rowOff>
    </xdr:to>
    <xdr:sp macro="" textlink="">
      <xdr:nvSpPr>
        <xdr:cNvPr id="627" name="円/楕円 626"/>
        <xdr:cNvSpPr/>
      </xdr:nvSpPr>
      <xdr:spPr>
        <a:xfrm>
          <a:off x="16268700" y="129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85158</xdr:rowOff>
    </xdr:from>
    <xdr:ext cx="534377" cy="259045"/>
    <xdr:sp macro="" textlink="">
      <xdr:nvSpPr>
        <xdr:cNvPr id="628" name="公債費該当値テキスト"/>
        <xdr:cNvSpPr txBox="1"/>
      </xdr:nvSpPr>
      <xdr:spPr>
        <a:xfrm>
          <a:off x="16370300" y="129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30,064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120314</xdr:rowOff>
    </xdr:from>
    <xdr:to>
      <xdr:col>22</xdr:col>
      <xdr:colOff>415925</xdr:colOff>
      <xdr:row>76</xdr:row>
      <xdr:rowOff>50464</xdr:rowOff>
    </xdr:to>
    <xdr:sp macro="" textlink="">
      <xdr:nvSpPr>
        <xdr:cNvPr id="629" name="円/楕円 628"/>
        <xdr:cNvSpPr/>
      </xdr:nvSpPr>
      <xdr:spPr>
        <a:xfrm>
          <a:off x="15430500" y="129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41591</xdr:rowOff>
    </xdr:from>
    <xdr:ext cx="534377" cy="259045"/>
    <xdr:sp macro="" textlink="">
      <xdr:nvSpPr>
        <xdr:cNvPr id="630" name="テキスト ボックス 629"/>
        <xdr:cNvSpPr txBox="1"/>
      </xdr:nvSpPr>
      <xdr:spPr>
        <a:xfrm>
          <a:off x="15214111" y="130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19634</xdr:rowOff>
    </xdr:from>
    <xdr:to>
      <xdr:col>21</xdr:col>
      <xdr:colOff>212725</xdr:colOff>
      <xdr:row>75</xdr:row>
      <xdr:rowOff>121234</xdr:rowOff>
    </xdr:to>
    <xdr:sp macro="" textlink="">
      <xdr:nvSpPr>
        <xdr:cNvPr id="631" name="円/楕円 630"/>
        <xdr:cNvSpPr/>
      </xdr:nvSpPr>
      <xdr:spPr>
        <a:xfrm>
          <a:off x="14541500" y="128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112361</xdr:rowOff>
    </xdr:from>
    <xdr:ext cx="534377" cy="259045"/>
    <xdr:sp macro="" textlink="">
      <xdr:nvSpPr>
        <xdr:cNvPr id="632" name="テキスト ボックス 631"/>
        <xdr:cNvSpPr txBox="1"/>
      </xdr:nvSpPr>
      <xdr:spPr>
        <a:xfrm>
          <a:off x="14325111" y="129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120752</xdr:rowOff>
    </xdr:from>
    <xdr:to>
      <xdr:col>20</xdr:col>
      <xdr:colOff>9525</xdr:colOff>
      <xdr:row>74</xdr:row>
      <xdr:rowOff>50902</xdr:rowOff>
    </xdr:to>
    <xdr:sp macro="" textlink="">
      <xdr:nvSpPr>
        <xdr:cNvPr id="633" name="円/楕円 632"/>
        <xdr:cNvSpPr/>
      </xdr:nvSpPr>
      <xdr:spPr>
        <a:xfrm>
          <a:off x="13652500" y="126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67429</xdr:rowOff>
    </xdr:from>
    <xdr:ext cx="534377" cy="259045"/>
    <xdr:sp macro="" textlink="">
      <xdr:nvSpPr>
        <xdr:cNvPr id="634" name="テキスト ボックス 633"/>
        <xdr:cNvSpPr txBox="1"/>
      </xdr:nvSpPr>
      <xdr:spPr>
        <a:xfrm>
          <a:off x="13436111" y="124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166167</xdr:rowOff>
    </xdr:from>
    <xdr:to>
      <xdr:col>18</xdr:col>
      <xdr:colOff>492125</xdr:colOff>
      <xdr:row>75</xdr:row>
      <xdr:rowOff>96317</xdr:rowOff>
    </xdr:to>
    <xdr:sp macro="" textlink="">
      <xdr:nvSpPr>
        <xdr:cNvPr id="635" name="円/楕円 634"/>
        <xdr:cNvSpPr/>
      </xdr:nvSpPr>
      <xdr:spPr>
        <a:xfrm>
          <a:off x="12763500" y="128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112844</xdr:rowOff>
    </xdr:from>
    <xdr:ext cx="534377" cy="259045"/>
    <xdr:sp macro="" textlink="">
      <xdr:nvSpPr>
        <xdr:cNvPr id="636" name="テキスト ボックス 635"/>
        <xdr:cNvSpPr txBox="1"/>
      </xdr:nvSpPr>
      <xdr:spPr>
        <a:xfrm>
          <a:off x="12547111" y="126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71664</xdr:rowOff>
    </xdr:from>
    <xdr:to>
      <xdr:col>23</xdr:col>
      <xdr:colOff>517525</xdr:colOff>
      <xdr:row>98</xdr:row>
      <xdr:rowOff>102253</xdr:rowOff>
    </xdr:to>
    <xdr:cxnSp macro="">
      <xdr:nvCxnSpPr>
        <xdr:cNvPr id="667" name="直線コネクタ 666"/>
        <xdr:cNvCxnSpPr/>
      </xdr:nvCxnSpPr>
      <xdr:spPr>
        <a:xfrm flipV="1">
          <a:off x="15481300" y="16702314"/>
          <a:ext cx="838200" cy="20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8"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10813</xdr:rowOff>
    </xdr:from>
    <xdr:to>
      <xdr:col>22</xdr:col>
      <xdr:colOff>365125</xdr:colOff>
      <xdr:row>98</xdr:row>
      <xdr:rowOff>102253</xdr:rowOff>
    </xdr:to>
    <xdr:cxnSp macro="">
      <xdr:nvCxnSpPr>
        <xdr:cNvPr id="670" name="直線コネクタ 669"/>
        <xdr:cNvCxnSpPr/>
      </xdr:nvCxnSpPr>
      <xdr:spPr>
        <a:xfrm>
          <a:off x="14592300" y="1681291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161037</xdr:rowOff>
    </xdr:from>
    <xdr:to>
      <xdr:col>21</xdr:col>
      <xdr:colOff>161925</xdr:colOff>
      <xdr:row>98</xdr:row>
      <xdr:rowOff>10813</xdr:rowOff>
    </xdr:to>
    <xdr:cxnSp macro="">
      <xdr:nvCxnSpPr>
        <xdr:cNvPr id="673" name="直線コネクタ 672"/>
        <xdr:cNvCxnSpPr/>
      </xdr:nvCxnSpPr>
      <xdr:spPr>
        <a:xfrm>
          <a:off x="13703300" y="16448787"/>
          <a:ext cx="889000" cy="36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161037</xdr:rowOff>
    </xdr:from>
    <xdr:to>
      <xdr:col>19</xdr:col>
      <xdr:colOff>644525</xdr:colOff>
      <xdr:row>98</xdr:row>
      <xdr:rowOff>51634</xdr:rowOff>
    </xdr:to>
    <xdr:cxnSp macro="">
      <xdr:nvCxnSpPr>
        <xdr:cNvPr id="676" name="直線コネクタ 675"/>
        <xdr:cNvCxnSpPr/>
      </xdr:nvCxnSpPr>
      <xdr:spPr>
        <a:xfrm flipV="1">
          <a:off x="12814300" y="16448787"/>
          <a:ext cx="889000" cy="40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8" name="テキスト ボックス 677"/>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0" name="テキスト ボックス 679"/>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20864</xdr:rowOff>
    </xdr:from>
    <xdr:to>
      <xdr:col>23</xdr:col>
      <xdr:colOff>568325</xdr:colOff>
      <xdr:row>97</xdr:row>
      <xdr:rowOff>122464</xdr:rowOff>
    </xdr:to>
    <xdr:sp macro="" textlink="">
      <xdr:nvSpPr>
        <xdr:cNvPr id="686" name="円/楕円 685"/>
        <xdr:cNvSpPr/>
      </xdr:nvSpPr>
      <xdr:spPr>
        <a:xfrm>
          <a:off x="16268700" y="166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170741</xdr:rowOff>
    </xdr:from>
    <xdr:ext cx="469744" cy="259045"/>
    <xdr:sp macro="" textlink="">
      <xdr:nvSpPr>
        <xdr:cNvPr id="687" name="積立金該当値テキスト"/>
        <xdr:cNvSpPr txBox="1"/>
      </xdr:nvSpPr>
      <xdr:spPr>
        <a:xfrm>
          <a:off x="16370300" y="166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51453</xdr:rowOff>
    </xdr:from>
    <xdr:to>
      <xdr:col>22</xdr:col>
      <xdr:colOff>415925</xdr:colOff>
      <xdr:row>98</xdr:row>
      <xdr:rowOff>153053</xdr:rowOff>
    </xdr:to>
    <xdr:sp macro="" textlink="">
      <xdr:nvSpPr>
        <xdr:cNvPr id="688" name="円/楕円 687"/>
        <xdr:cNvSpPr/>
      </xdr:nvSpPr>
      <xdr:spPr>
        <a:xfrm>
          <a:off x="15430500" y="1685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144180</xdr:rowOff>
    </xdr:from>
    <xdr:ext cx="469744" cy="259045"/>
    <xdr:sp macro="" textlink="">
      <xdr:nvSpPr>
        <xdr:cNvPr id="689" name="テキスト ボックス 688"/>
        <xdr:cNvSpPr txBox="1"/>
      </xdr:nvSpPr>
      <xdr:spPr>
        <a:xfrm>
          <a:off x="15246427" y="1694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131463</xdr:rowOff>
    </xdr:from>
    <xdr:to>
      <xdr:col>21</xdr:col>
      <xdr:colOff>212725</xdr:colOff>
      <xdr:row>98</xdr:row>
      <xdr:rowOff>61613</xdr:rowOff>
    </xdr:to>
    <xdr:sp macro="" textlink="">
      <xdr:nvSpPr>
        <xdr:cNvPr id="690" name="円/楕円 689"/>
        <xdr:cNvSpPr/>
      </xdr:nvSpPr>
      <xdr:spPr>
        <a:xfrm>
          <a:off x="14541500" y="167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52740</xdr:rowOff>
    </xdr:from>
    <xdr:ext cx="469744" cy="259045"/>
    <xdr:sp macro="" textlink="">
      <xdr:nvSpPr>
        <xdr:cNvPr id="691" name="テキスト ボックス 690"/>
        <xdr:cNvSpPr txBox="1"/>
      </xdr:nvSpPr>
      <xdr:spPr>
        <a:xfrm>
          <a:off x="14357427" y="1685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110237</xdr:rowOff>
    </xdr:from>
    <xdr:to>
      <xdr:col>20</xdr:col>
      <xdr:colOff>9525</xdr:colOff>
      <xdr:row>96</xdr:row>
      <xdr:rowOff>40387</xdr:rowOff>
    </xdr:to>
    <xdr:sp macro="" textlink="">
      <xdr:nvSpPr>
        <xdr:cNvPr id="692" name="円/楕円 691"/>
        <xdr:cNvSpPr/>
      </xdr:nvSpPr>
      <xdr:spPr>
        <a:xfrm>
          <a:off x="13652500" y="1639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31514</xdr:rowOff>
    </xdr:from>
    <xdr:ext cx="469744" cy="259045"/>
    <xdr:sp macro="" textlink="">
      <xdr:nvSpPr>
        <xdr:cNvPr id="693" name="テキスト ボックス 692"/>
        <xdr:cNvSpPr txBox="1"/>
      </xdr:nvSpPr>
      <xdr:spPr>
        <a:xfrm>
          <a:off x="13468427" y="1649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834</xdr:rowOff>
    </xdr:from>
    <xdr:to>
      <xdr:col>18</xdr:col>
      <xdr:colOff>492125</xdr:colOff>
      <xdr:row>98</xdr:row>
      <xdr:rowOff>102434</xdr:rowOff>
    </xdr:to>
    <xdr:sp macro="" textlink="">
      <xdr:nvSpPr>
        <xdr:cNvPr id="694" name="円/楕円 693"/>
        <xdr:cNvSpPr/>
      </xdr:nvSpPr>
      <xdr:spPr>
        <a:xfrm>
          <a:off x="12763500" y="168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93561</xdr:rowOff>
    </xdr:from>
    <xdr:ext cx="469744" cy="259045"/>
    <xdr:sp macro="" textlink="">
      <xdr:nvSpPr>
        <xdr:cNvPr id="695" name="テキスト ボックス 694"/>
        <xdr:cNvSpPr txBox="1"/>
      </xdr:nvSpPr>
      <xdr:spPr>
        <a:xfrm>
          <a:off x="12579427" y="1689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7"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7" name="テキスト ボックス 736"/>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9" name="テキスト ボックス 738"/>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51529</xdr:rowOff>
    </xdr:from>
    <xdr:to>
      <xdr:col>32</xdr:col>
      <xdr:colOff>187325</xdr:colOff>
      <xdr:row>58</xdr:row>
      <xdr:rowOff>81910</xdr:rowOff>
    </xdr:to>
    <xdr:cxnSp macro="">
      <xdr:nvCxnSpPr>
        <xdr:cNvPr id="781" name="直線コネクタ 780"/>
        <xdr:cNvCxnSpPr/>
      </xdr:nvCxnSpPr>
      <xdr:spPr>
        <a:xfrm>
          <a:off x="21323300" y="9995629"/>
          <a:ext cx="8382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2"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51529</xdr:rowOff>
    </xdr:from>
    <xdr:to>
      <xdr:col>31</xdr:col>
      <xdr:colOff>34925</xdr:colOff>
      <xdr:row>58</xdr:row>
      <xdr:rowOff>107011</xdr:rowOff>
    </xdr:to>
    <xdr:cxnSp macro="">
      <xdr:nvCxnSpPr>
        <xdr:cNvPr id="784" name="直線コネクタ 783"/>
        <xdr:cNvCxnSpPr/>
      </xdr:nvCxnSpPr>
      <xdr:spPr>
        <a:xfrm flipV="1">
          <a:off x="20434300" y="9995629"/>
          <a:ext cx="889000" cy="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6" name="テキスト ボックス 785"/>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102529</xdr:rowOff>
    </xdr:from>
    <xdr:to>
      <xdr:col>29</xdr:col>
      <xdr:colOff>517525</xdr:colOff>
      <xdr:row>58</xdr:row>
      <xdr:rowOff>107011</xdr:rowOff>
    </xdr:to>
    <xdr:cxnSp macro="">
      <xdr:nvCxnSpPr>
        <xdr:cNvPr id="787" name="直線コネクタ 786"/>
        <xdr:cNvCxnSpPr/>
      </xdr:nvCxnSpPr>
      <xdr:spPr>
        <a:xfrm>
          <a:off x="19545300" y="10046629"/>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9" name="テキスト ボックス 788"/>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96060</xdr:rowOff>
    </xdr:from>
    <xdr:to>
      <xdr:col>28</xdr:col>
      <xdr:colOff>314325</xdr:colOff>
      <xdr:row>58</xdr:row>
      <xdr:rowOff>102529</xdr:rowOff>
    </xdr:to>
    <xdr:cxnSp macro="">
      <xdr:nvCxnSpPr>
        <xdr:cNvPr id="790" name="直線コネクタ 789"/>
        <xdr:cNvCxnSpPr/>
      </xdr:nvCxnSpPr>
      <xdr:spPr>
        <a:xfrm>
          <a:off x="18656300" y="10040160"/>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2" name="テキスト ボックス 791"/>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4" name="テキスト ボックス 793"/>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31110</xdr:rowOff>
    </xdr:from>
    <xdr:to>
      <xdr:col>32</xdr:col>
      <xdr:colOff>238125</xdr:colOff>
      <xdr:row>58</xdr:row>
      <xdr:rowOff>132710</xdr:rowOff>
    </xdr:to>
    <xdr:sp macro="" textlink="">
      <xdr:nvSpPr>
        <xdr:cNvPr id="800" name="円/楕円 799"/>
        <xdr:cNvSpPr/>
      </xdr:nvSpPr>
      <xdr:spPr>
        <a:xfrm>
          <a:off x="221107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117487</xdr:rowOff>
    </xdr:from>
    <xdr:ext cx="469744" cy="259045"/>
    <xdr:sp macro="" textlink="">
      <xdr:nvSpPr>
        <xdr:cNvPr id="801" name="貸付金該当値テキスト"/>
        <xdr:cNvSpPr txBox="1"/>
      </xdr:nvSpPr>
      <xdr:spPr>
        <a:xfrm>
          <a:off x="22212300" y="989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729</xdr:rowOff>
    </xdr:from>
    <xdr:to>
      <xdr:col>31</xdr:col>
      <xdr:colOff>85725</xdr:colOff>
      <xdr:row>58</xdr:row>
      <xdr:rowOff>102329</xdr:rowOff>
    </xdr:to>
    <xdr:sp macro="" textlink="">
      <xdr:nvSpPr>
        <xdr:cNvPr id="802" name="円/楕円 801"/>
        <xdr:cNvSpPr/>
      </xdr:nvSpPr>
      <xdr:spPr>
        <a:xfrm>
          <a:off x="21272500" y="99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93456</xdr:rowOff>
    </xdr:from>
    <xdr:ext cx="469744" cy="259045"/>
    <xdr:sp macro="" textlink="">
      <xdr:nvSpPr>
        <xdr:cNvPr id="803" name="テキスト ボックス 802"/>
        <xdr:cNvSpPr txBox="1"/>
      </xdr:nvSpPr>
      <xdr:spPr>
        <a:xfrm>
          <a:off x="21088427" y="1003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56211</xdr:rowOff>
    </xdr:from>
    <xdr:to>
      <xdr:col>29</xdr:col>
      <xdr:colOff>568325</xdr:colOff>
      <xdr:row>58</xdr:row>
      <xdr:rowOff>157811</xdr:rowOff>
    </xdr:to>
    <xdr:sp macro="" textlink="">
      <xdr:nvSpPr>
        <xdr:cNvPr id="804" name="円/楕円 803"/>
        <xdr:cNvSpPr/>
      </xdr:nvSpPr>
      <xdr:spPr>
        <a:xfrm>
          <a:off x="20383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148938</xdr:rowOff>
    </xdr:from>
    <xdr:ext cx="469744" cy="259045"/>
    <xdr:sp macro="" textlink="">
      <xdr:nvSpPr>
        <xdr:cNvPr id="805" name="テキスト ボックス 804"/>
        <xdr:cNvSpPr txBox="1"/>
      </xdr:nvSpPr>
      <xdr:spPr>
        <a:xfrm>
          <a:off x="20199427" y="1009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51729</xdr:rowOff>
    </xdr:from>
    <xdr:to>
      <xdr:col>28</xdr:col>
      <xdr:colOff>365125</xdr:colOff>
      <xdr:row>58</xdr:row>
      <xdr:rowOff>153329</xdr:rowOff>
    </xdr:to>
    <xdr:sp macro="" textlink="">
      <xdr:nvSpPr>
        <xdr:cNvPr id="806" name="円/楕円 805"/>
        <xdr:cNvSpPr/>
      </xdr:nvSpPr>
      <xdr:spPr>
        <a:xfrm>
          <a:off x="19494500" y="99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144456</xdr:rowOff>
    </xdr:from>
    <xdr:ext cx="469744" cy="259045"/>
    <xdr:sp macro="" textlink="">
      <xdr:nvSpPr>
        <xdr:cNvPr id="807" name="テキスト ボックス 806"/>
        <xdr:cNvSpPr txBox="1"/>
      </xdr:nvSpPr>
      <xdr:spPr>
        <a:xfrm>
          <a:off x="19310427" y="100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45260</xdr:rowOff>
    </xdr:from>
    <xdr:to>
      <xdr:col>27</xdr:col>
      <xdr:colOff>161925</xdr:colOff>
      <xdr:row>58</xdr:row>
      <xdr:rowOff>146860</xdr:rowOff>
    </xdr:to>
    <xdr:sp macro="" textlink="">
      <xdr:nvSpPr>
        <xdr:cNvPr id="808" name="円/楕円 807"/>
        <xdr:cNvSpPr/>
      </xdr:nvSpPr>
      <xdr:spPr>
        <a:xfrm>
          <a:off x="18605500" y="99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137987</xdr:rowOff>
    </xdr:from>
    <xdr:ext cx="469744" cy="259045"/>
    <xdr:sp macro="" textlink="">
      <xdr:nvSpPr>
        <xdr:cNvPr id="809" name="テキスト ボックス 808"/>
        <xdr:cNvSpPr txBox="1"/>
      </xdr:nvSpPr>
      <xdr:spPr>
        <a:xfrm>
          <a:off x="18421427" y="1008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143739</xdr:rowOff>
    </xdr:from>
    <xdr:to>
      <xdr:col>32</xdr:col>
      <xdr:colOff>187325</xdr:colOff>
      <xdr:row>76</xdr:row>
      <xdr:rowOff>36221</xdr:rowOff>
    </xdr:to>
    <xdr:cxnSp macro="">
      <xdr:nvCxnSpPr>
        <xdr:cNvPr id="839" name="直線コネクタ 838"/>
        <xdr:cNvCxnSpPr/>
      </xdr:nvCxnSpPr>
      <xdr:spPr>
        <a:xfrm flipV="1">
          <a:off x="21323300" y="13002489"/>
          <a:ext cx="8382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40" name="繰出金平均値テキスト"/>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36221</xdr:rowOff>
    </xdr:from>
    <xdr:to>
      <xdr:col>31</xdr:col>
      <xdr:colOff>34925</xdr:colOff>
      <xdr:row>76</xdr:row>
      <xdr:rowOff>116536</xdr:rowOff>
    </xdr:to>
    <xdr:cxnSp macro="">
      <xdr:nvCxnSpPr>
        <xdr:cNvPr id="842" name="直線コネクタ 841"/>
        <xdr:cNvCxnSpPr/>
      </xdr:nvCxnSpPr>
      <xdr:spPr>
        <a:xfrm flipV="1">
          <a:off x="20434300" y="13066421"/>
          <a:ext cx="8890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4" name="テキスト ボックス 843"/>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116536</xdr:rowOff>
    </xdr:from>
    <xdr:to>
      <xdr:col>29</xdr:col>
      <xdr:colOff>517525</xdr:colOff>
      <xdr:row>77</xdr:row>
      <xdr:rowOff>104839</xdr:rowOff>
    </xdr:to>
    <xdr:cxnSp macro="">
      <xdr:nvCxnSpPr>
        <xdr:cNvPr id="845" name="直線コネクタ 844"/>
        <xdr:cNvCxnSpPr/>
      </xdr:nvCxnSpPr>
      <xdr:spPr>
        <a:xfrm flipV="1">
          <a:off x="19545300" y="13146736"/>
          <a:ext cx="889000" cy="1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7" name="テキスト ボックス 846"/>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104839</xdr:rowOff>
    </xdr:from>
    <xdr:to>
      <xdr:col>28</xdr:col>
      <xdr:colOff>314325</xdr:colOff>
      <xdr:row>77</xdr:row>
      <xdr:rowOff>119011</xdr:rowOff>
    </xdr:to>
    <xdr:cxnSp macro="">
      <xdr:nvCxnSpPr>
        <xdr:cNvPr id="848" name="直線コネクタ 847"/>
        <xdr:cNvCxnSpPr/>
      </xdr:nvCxnSpPr>
      <xdr:spPr>
        <a:xfrm flipV="1">
          <a:off x="18656300" y="13306489"/>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50" name="テキスト ボックス 849"/>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2" name="テキスト ボックス 851"/>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92939</xdr:rowOff>
    </xdr:from>
    <xdr:to>
      <xdr:col>32</xdr:col>
      <xdr:colOff>238125</xdr:colOff>
      <xdr:row>76</xdr:row>
      <xdr:rowOff>23089</xdr:rowOff>
    </xdr:to>
    <xdr:sp macro="" textlink="">
      <xdr:nvSpPr>
        <xdr:cNvPr id="858" name="円/楕円 857"/>
        <xdr:cNvSpPr/>
      </xdr:nvSpPr>
      <xdr:spPr>
        <a:xfrm>
          <a:off x="22110700" y="129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115816</xdr:rowOff>
    </xdr:from>
    <xdr:ext cx="534377" cy="259045"/>
    <xdr:sp macro="" textlink="">
      <xdr:nvSpPr>
        <xdr:cNvPr id="859" name="繰出金該当値テキスト"/>
        <xdr:cNvSpPr txBox="1"/>
      </xdr:nvSpPr>
      <xdr:spPr>
        <a:xfrm>
          <a:off x="22212300" y="128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35,394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156871</xdr:rowOff>
    </xdr:from>
    <xdr:to>
      <xdr:col>31</xdr:col>
      <xdr:colOff>85725</xdr:colOff>
      <xdr:row>76</xdr:row>
      <xdr:rowOff>87021</xdr:rowOff>
    </xdr:to>
    <xdr:sp macro="" textlink="">
      <xdr:nvSpPr>
        <xdr:cNvPr id="860" name="円/楕円 859"/>
        <xdr:cNvSpPr/>
      </xdr:nvSpPr>
      <xdr:spPr>
        <a:xfrm>
          <a:off x="21272500" y="130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78148</xdr:rowOff>
    </xdr:from>
    <xdr:ext cx="534377" cy="259045"/>
    <xdr:sp macro="" textlink="">
      <xdr:nvSpPr>
        <xdr:cNvPr id="861" name="テキスト ボックス 860"/>
        <xdr:cNvSpPr txBox="1"/>
      </xdr:nvSpPr>
      <xdr:spPr>
        <a:xfrm>
          <a:off x="21056111" y="131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65736</xdr:rowOff>
    </xdr:from>
    <xdr:to>
      <xdr:col>29</xdr:col>
      <xdr:colOff>568325</xdr:colOff>
      <xdr:row>76</xdr:row>
      <xdr:rowOff>167336</xdr:rowOff>
    </xdr:to>
    <xdr:sp macro="" textlink="">
      <xdr:nvSpPr>
        <xdr:cNvPr id="862" name="円/楕円 861"/>
        <xdr:cNvSpPr/>
      </xdr:nvSpPr>
      <xdr:spPr>
        <a:xfrm>
          <a:off x="20383500" y="13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158463</xdr:rowOff>
    </xdr:from>
    <xdr:ext cx="534377" cy="259045"/>
    <xdr:sp macro="" textlink="">
      <xdr:nvSpPr>
        <xdr:cNvPr id="863" name="テキスト ボックス 862"/>
        <xdr:cNvSpPr txBox="1"/>
      </xdr:nvSpPr>
      <xdr:spPr>
        <a:xfrm>
          <a:off x="20167111" y="131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54039</xdr:rowOff>
    </xdr:from>
    <xdr:to>
      <xdr:col>28</xdr:col>
      <xdr:colOff>365125</xdr:colOff>
      <xdr:row>77</xdr:row>
      <xdr:rowOff>155639</xdr:rowOff>
    </xdr:to>
    <xdr:sp macro="" textlink="">
      <xdr:nvSpPr>
        <xdr:cNvPr id="864" name="円/楕円 863"/>
        <xdr:cNvSpPr/>
      </xdr:nvSpPr>
      <xdr:spPr>
        <a:xfrm>
          <a:off x="19494500" y="132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146766</xdr:rowOff>
    </xdr:from>
    <xdr:ext cx="534377" cy="259045"/>
    <xdr:sp macro="" textlink="">
      <xdr:nvSpPr>
        <xdr:cNvPr id="865" name="テキスト ボックス 864"/>
        <xdr:cNvSpPr txBox="1"/>
      </xdr:nvSpPr>
      <xdr:spPr>
        <a:xfrm>
          <a:off x="19278111" y="1334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68211</xdr:rowOff>
    </xdr:from>
    <xdr:to>
      <xdr:col>27</xdr:col>
      <xdr:colOff>161925</xdr:colOff>
      <xdr:row>77</xdr:row>
      <xdr:rowOff>169811</xdr:rowOff>
    </xdr:to>
    <xdr:sp macro="" textlink="">
      <xdr:nvSpPr>
        <xdr:cNvPr id="866" name="円/楕円 865"/>
        <xdr:cNvSpPr/>
      </xdr:nvSpPr>
      <xdr:spPr>
        <a:xfrm>
          <a:off x="186055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160938</xdr:rowOff>
    </xdr:from>
    <xdr:ext cx="534377" cy="259045"/>
    <xdr:sp macro="" textlink="">
      <xdr:nvSpPr>
        <xdr:cNvPr id="867" name="テキスト ボックス 866"/>
        <xdr:cNvSpPr txBox="1"/>
      </xdr:nvSpPr>
      <xdr:spPr>
        <a:xfrm>
          <a:off x="18389111" y="1336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年度から開始した給与減額措置の影響により減となった</a:t>
          </a:r>
          <a:r>
            <a:rPr kumimoji="1" lang="ja-JP" altLang="en-US" sz="1100">
              <a:solidFill>
                <a:schemeClr val="dk1"/>
              </a:solidFill>
              <a:effectLst/>
              <a:latin typeface="+mn-lt"/>
              <a:ea typeface="+mn-ea"/>
              <a:cs typeface="+mn-cs"/>
            </a:rPr>
            <a:t>が、扶助費については近年顕著な右肩上がりの状況であるため、投資的経費およびその他の経費が硬直化する要因となっている。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234,349
231,407
101.80
76,206,730
75,351,155
369,197
43,394,954
72,133,174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30.8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44450</xdr:rowOff>
    </xdr:from>
    <xdr:to>
      <xdr:col>6</xdr:col>
      <xdr:colOff>511175</xdr:colOff>
      <xdr:row>36</xdr:row>
      <xdr:rowOff>22134</xdr:rowOff>
    </xdr:to>
    <xdr:cxnSp macro="">
      <xdr:nvCxnSpPr>
        <xdr:cNvPr id="63" name="直線コネクタ 62"/>
        <xdr:cNvCxnSpPr/>
      </xdr:nvCxnSpPr>
      <xdr:spPr>
        <a:xfrm>
          <a:off x="3797300" y="6045200"/>
          <a:ext cx="83820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44450</xdr:rowOff>
    </xdr:from>
    <xdr:to>
      <xdr:col>5</xdr:col>
      <xdr:colOff>358775</xdr:colOff>
      <xdr:row>35</xdr:row>
      <xdr:rowOff>145687</xdr:rowOff>
    </xdr:to>
    <xdr:cxnSp macro="">
      <xdr:nvCxnSpPr>
        <xdr:cNvPr id="66" name="直線コネクタ 65"/>
        <xdr:cNvCxnSpPr/>
      </xdr:nvCxnSpPr>
      <xdr:spPr>
        <a:xfrm flipV="1">
          <a:off x="2908300" y="604520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145687</xdr:rowOff>
    </xdr:from>
    <xdr:to>
      <xdr:col>4</xdr:col>
      <xdr:colOff>155575</xdr:colOff>
      <xdr:row>36</xdr:row>
      <xdr:rowOff>26489</xdr:rowOff>
    </xdr:to>
    <xdr:cxnSp macro="">
      <xdr:nvCxnSpPr>
        <xdr:cNvPr id="69" name="直線コネクタ 68"/>
        <xdr:cNvCxnSpPr/>
      </xdr:nvCxnSpPr>
      <xdr:spPr>
        <a:xfrm flipV="1">
          <a:off x="2019300" y="614643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121739</xdr:rowOff>
    </xdr:from>
    <xdr:to>
      <xdr:col>2</xdr:col>
      <xdr:colOff>638175</xdr:colOff>
      <xdr:row>36</xdr:row>
      <xdr:rowOff>26489</xdr:rowOff>
    </xdr:to>
    <xdr:cxnSp macro="">
      <xdr:nvCxnSpPr>
        <xdr:cNvPr id="72" name="直線コネクタ 71"/>
        <xdr:cNvCxnSpPr/>
      </xdr:nvCxnSpPr>
      <xdr:spPr>
        <a:xfrm>
          <a:off x="1130300" y="61224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142784</xdr:rowOff>
    </xdr:from>
    <xdr:to>
      <xdr:col>6</xdr:col>
      <xdr:colOff>561975</xdr:colOff>
      <xdr:row>36</xdr:row>
      <xdr:rowOff>72934</xdr:rowOff>
    </xdr:to>
    <xdr:sp macro="" textlink="">
      <xdr:nvSpPr>
        <xdr:cNvPr id="82" name="円/楕円 81"/>
        <xdr:cNvSpPr/>
      </xdr:nvSpPr>
      <xdr:spPr>
        <a:xfrm>
          <a:off x="45847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165661</xdr:rowOff>
    </xdr:from>
    <xdr:ext cx="469744" cy="259045"/>
    <xdr:sp macro="" textlink="">
      <xdr:nvSpPr>
        <xdr:cNvPr id="83" name="議会費該当値テキスト"/>
        <xdr:cNvSpPr txBox="1"/>
      </xdr:nvSpPr>
      <xdr:spPr>
        <a:xfrm>
          <a:off x="4686300" y="599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165100</xdr:rowOff>
    </xdr:from>
    <xdr:to>
      <xdr:col>5</xdr:col>
      <xdr:colOff>409575</xdr:colOff>
      <xdr:row>35</xdr:row>
      <xdr:rowOff>95250</xdr:rowOff>
    </xdr:to>
    <xdr:sp macro="" textlink="">
      <xdr:nvSpPr>
        <xdr:cNvPr id="84" name="円/楕円 83"/>
        <xdr:cNvSpPr/>
      </xdr:nvSpPr>
      <xdr:spPr>
        <a:xfrm>
          <a:off x="3746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111777</xdr:rowOff>
    </xdr:from>
    <xdr:ext cx="469744" cy="259045"/>
    <xdr:sp macro="" textlink="">
      <xdr:nvSpPr>
        <xdr:cNvPr id="85" name="テキスト ボックス 84"/>
        <xdr:cNvSpPr txBox="1"/>
      </xdr:nvSpPr>
      <xdr:spPr>
        <a:xfrm>
          <a:off x="35624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94887</xdr:rowOff>
    </xdr:from>
    <xdr:to>
      <xdr:col>4</xdr:col>
      <xdr:colOff>206375</xdr:colOff>
      <xdr:row>36</xdr:row>
      <xdr:rowOff>25037</xdr:rowOff>
    </xdr:to>
    <xdr:sp macro="" textlink="">
      <xdr:nvSpPr>
        <xdr:cNvPr id="86" name="円/楕円 85"/>
        <xdr:cNvSpPr/>
      </xdr:nvSpPr>
      <xdr:spPr>
        <a:xfrm>
          <a:off x="28575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16164</xdr:rowOff>
    </xdr:from>
    <xdr:ext cx="469744" cy="259045"/>
    <xdr:sp macro="" textlink="">
      <xdr:nvSpPr>
        <xdr:cNvPr id="87" name="テキスト ボックス 86"/>
        <xdr:cNvSpPr txBox="1"/>
      </xdr:nvSpPr>
      <xdr:spPr>
        <a:xfrm>
          <a:off x="2673427"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147139</xdr:rowOff>
    </xdr:from>
    <xdr:to>
      <xdr:col>3</xdr:col>
      <xdr:colOff>3175</xdr:colOff>
      <xdr:row>36</xdr:row>
      <xdr:rowOff>77289</xdr:rowOff>
    </xdr:to>
    <xdr:sp macro="" textlink="">
      <xdr:nvSpPr>
        <xdr:cNvPr id="88" name="円/楕円 87"/>
        <xdr:cNvSpPr/>
      </xdr:nvSpPr>
      <xdr:spPr>
        <a:xfrm>
          <a:off x="1968500" y="61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68416</xdr:rowOff>
    </xdr:from>
    <xdr:ext cx="469744" cy="259045"/>
    <xdr:sp macro="" textlink="">
      <xdr:nvSpPr>
        <xdr:cNvPr id="89" name="テキスト ボックス 88"/>
        <xdr:cNvSpPr txBox="1"/>
      </xdr:nvSpPr>
      <xdr:spPr>
        <a:xfrm>
          <a:off x="1784427" y="62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70939</xdr:rowOff>
    </xdr:from>
    <xdr:to>
      <xdr:col>1</xdr:col>
      <xdr:colOff>485775</xdr:colOff>
      <xdr:row>36</xdr:row>
      <xdr:rowOff>1089</xdr:rowOff>
    </xdr:to>
    <xdr:sp macro="" textlink="">
      <xdr:nvSpPr>
        <xdr:cNvPr id="90" name="円/楕円 89"/>
        <xdr:cNvSpPr/>
      </xdr:nvSpPr>
      <xdr:spPr>
        <a:xfrm>
          <a:off x="1079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163666</xdr:rowOff>
    </xdr:from>
    <xdr:ext cx="469744" cy="259045"/>
    <xdr:sp macro="" textlink="">
      <xdr:nvSpPr>
        <xdr:cNvPr id="91" name="テキスト ボックス 90"/>
        <xdr:cNvSpPr txBox="1"/>
      </xdr:nvSpPr>
      <xdr:spPr>
        <a:xfrm>
          <a:off x="895427"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49632</xdr:rowOff>
    </xdr:from>
    <xdr:to>
      <xdr:col>6</xdr:col>
      <xdr:colOff>511175</xdr:colOff>
      <xdr:row>56</xdr:row>
      <xdr:rowOff>64556</xdr:rowOff>
    </xdr:to>
    <xdr:cxnSp macro="">
      <xdr:nvCxnSpPr>
        <xdr:cNvPr id="123" name="直線コネクタ 122"/>
        <xdr:cNvCxnSpPr/>
      </xdr:nvCxnSpPr>
      <xdr:spPr>
        <a:xfrm flipV="1">
          <a:off x="3797300" y="9650832"/>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64556</xdr:rowOff>
    </xdr:from>
    <xdr:to>
      <xdr:col>5</xdr:col>
      <xdr:colOff>358775</xdr:colOff>
      <xdr:row>57</xdr:row>
      <xdr:rowOff>94797</xdr:rowOff>
    </xdr:to>
    <xdr:cxnSp macro="">
      <xdr:nvCxnSpPr>
        <xdr:cNvPr id="126" name="直線コネクタ 125"/>
        <xdr:cNvCxnSpPr/>
      </xdr:nvCxnSpPr>
      <xdr:spPr>
        <a:xfrm flipV="1">
          <a:off x="2908300" y="9665756"/>
          <a:ext cx="889000" cy="20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60637</xdr:rowOff>
    </xdr:from>
    <xdr:to>
      <xdr:col>4</xdr:col>
      <xdr:colOff>155575</xdr:colOff>
      <xdr:row>57</xdr:row>
      <xdr:rowOff>94797</xdr:rowOff>
    </xdr:to>
    <xdr:cxnSp macro="">
      <xdr:nvCxnSpPr>
        <xdr:cNvPr id="129" name="直線コネクタ 128"/>
        <xdr:cNvCxnSpPr/>
      </xdr:nvCxnSpPr>
      <xdr:spPr>
        <a:xfrm>
          <a:off x="2019300" y="9833287"/>
          <a:ext cx="889000" cy="3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60637</xdr:rowOff>
    </xdr:from>
    <xdr:to>
      <xdr:col>2</xdr:col>
      <xdr:colOff>638175</xdr:colOff>
      <xdr:row>57</xdr:row>
      <xdr:rowOff>145415</xdr:rowOff>
    </xdr:to>
    <xdr:cxnSp macro="">
      <xdr:nvCxnSpPr>
        <xdr:cNvPr id="132" name="直線コネクタ 131"/>
        <xdr:cNvCxnSpPr/>
      </xdr:nvCxnSpPr>
      <xdr:spPr>
        <a:xfrm flipV="1">
          <a:off x="1130300" y="9833287"/>
          <a:ext cx="889000" cy="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170282</xdr:rowOff>
    </xdr:from>
    <xdr:to>
      <xdr:col>6</xdr:col>
      <xdr:colOff>561975</xdr:colOff>
      <xdr:row>56</xdr:row>
      <xdr:rowOff>100432</xdr:rowOff>
    </xdr:to>
    <xdr:sp macro="" textlink="">
      <xdr:nvSpPr>
        <xdr:cNvPr id="142" name="円/楕円 141"/>
        <xdr:cNvSpPr/>
      </xdr:nvSpPr>
      <xdr:spPr>
        <a:xfrm>
          <a:off x="4584700" y="96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21709</xdr:rowOff>
    </xdr:from>
    <xdr:ext cx="534377" cy="259045"/>
    <xdr:sp macro="" textlink="">
      <xdr:nvSpPr>
        <xdr:cNvPr id="143" name="総務費該当値テキスト"/>
        <xdr:cNvSpPr txBox="1"/>
      </xdr:nvSpPr>
      <xdr:spPr>
        <a:xfrm>
          <a:off x="4686300" y="94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13756</xdr:rowOff>
    </xdr:from>
    <xdr:to>
      <xdr:col>5</xdr:col>
      <xdr:colOff>409575</xdr:colOff>
      <xdr:row>56</xdr:row>
      <xdr:rowOff>115356</xdr:rowOff>
    </xdr:to>
    <xdr:sp macro="" textlink="">
      <xdr:nvSpPr>
        <xdr:cNvPr id="144" name="円/楕円 143"/>
        <xdr:cNvSpPr/>
      </xdr:nvSpPr>
      <xdr:spPr>
        <a:xfrm>
          <a:off x="3746500" y="96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106483</xdr:rowOff>
    </xdr:from>
    <xdr:ext cx="534377" cy="259045"/>
    <xdr:sp macro="" textlink="">
      <xdr:nvSpPr>
        <xdr:cNvPr id="145" name="テキスト ボックス 144"/>
        <xdr:cNvSpPr txBox="1"/>
      </xdr:nvSpPr>
      <xdr:spPr>
        <a:xfrm>
          <a:off x="3530111" y="97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43997</xdr:rowOff>
    </xdr:from>
    <xdr:to>
      <xdr:col>4</xdr:col>
      <xdr:colOff>206375</xdr:colOff>
      <xdr:row>57</xdr:row>
      <xdr:rowOff>145597</xdr:rowOff>
    </xdr:to>
    <xdr:sp macro="" textlink="">
      <xdr:nvSpPr>
        <xdr:cNvPr id="146" name="円/楕円 145"/>
        <xdr:cNvSpPr/>
      </xdr:nvSpPr>
      <xdr:spPr>
        <a:xfrm>
          <a:off x="2857500" y="981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136724</xdr:rowOff>
    </xdr:from>
    <xdr:ext cx="534377" cy="259045"/>
    <xdr:sp macro="" textlink="">
      <xdr:nvSpPr>
        <xdr:cNvPr id="147" name="テキスト ボックス 146"/>
        <xdr:cNvSpPr txBox="1"/>
      </xdr:nvSpPr>
      <xdr:spPr>
        <a:xfrm>
          <a:off x="2641111" y="990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9837</xdr:rowOff>
    </xdr:from>
    <xdr:to>
      <xdr:col>3</xdr:col>
      <xdr:colOff>3175</xdr:colOff>
      <xdr:row>57</xdr:row>
      <xdr:rowOff>111437</xdr:rowOff>
    </xdr:to>
    <xdr:sp macro="" textlink="">
      <xdr:nvSpPr>
        <xdr:cNvPr id="148" name="円/楕円 147"/>
        <xdr:cNvSpPr/>
      </xdr:nvSpPr>
      <xdr:spPr>
        <a:xfrm>
          <a:off x="1968500" y="97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102564</xdr:rowOff>
    </xdr:from>
    <xdr:ext cx="534377" cy="259045"/>
    <xdr:sp macro="" textlink="">
      <xdr:nvSpPr>
        <xdr:cNvPr id="149" name="テキスト ボックス 148"/>
        <xdr:cNvSpPr txBox="1"/>
      </xdr:nvSpPr>
      <xdr:spPr>
        <a:xfrm>
          <a:off x="1752111" y="98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94615</xdr:rowOff>
    </xdr:from>
    <xdr:to>
      <xdr:col>1</xdr:col>
      <xdr:colOff>485775</xdr:colOff>
      <xdr:row>58</xdr:row>
      <xdr:rowOff>24765</xdr:rowOff>
    </xdr:to>
    <xdr:sp macro="" textlink="">
      <xdr:nvSpPr>
        <xdr:cNvPr id="150" name="円/楕円 149"/>
        <xdr:cNvSpPr/>
      </xdr:nvSpPr>
      <xdr:spPr>
        <a:xfrm>
          <a:off x="1079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15892</xdr:rowOff>
    </xdr:from>
    <xdr:ext cx="534377" cy="259045"/>
    <xdr:sp macro="" textlink="">
      <xdr:nvSpPr>
        <xdr:cNvPr id="151" name="テキスト ボックス 150"/>
        <xdr:cNvSpPr txBox="1"/>
      </xdr:nvSpPr>
      <xdr:spPr>
        <a:xfrm>
          <a:off x="863111" y="995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142557</xdr:rowOff>
    </xdr:from>
    <xdr:to>
      <xdr:col>6</xdr:col>
      <xdr:colOff>511175</xdr:colOff>
      <xdr:row>76</xdr:row>
      <xdr:rowOff>75082</xdr:rowOff>
    </xdr:to>
    <xdr:cxnSp macro="">
      <xdr:nvCxnSpPr>
        <xdr:cNvPr id="181" name="直線コネクタ 180"/>
        <xdr:cNvCxnSpPr/>
      </xdr:nvCxnSpPr>
      <xdr:spPr>
        <a:xfrm flipV="1">
          <a:off x="3797300" y="13001307"/>
          <a:ext cx="8382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45266</xdr:rowOff>
    </xdr:from>
    <xdr:ext cx="599010" cy="259045"/>
    <xdr:sp macro="" textlink="">
      <xdr:nvSpPr>
        <xdr:cNvPr id="182" name="民生費平均値テキスト"/>
        <xdr:cNvSpPr txBox="1"/>
      </xdr:nvSpPr>
      <xdr:spPr>
        <a:xfrm>
          <a:off x="4686300" y="130754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75082</xdr:rowOff>
    </xdr:from>
    <xdr:to>
      <xdr:col>5</xdr:col>
      <xdr:colOff>358775</xdr:colOff>
      <xdr:row>77</xdr:row>
      <xdr:rowOff>73292</xdr:rowOff>
    </xdr:to>
    <xdr:cxnSp macro="">
      <xdr:nvCxnSpPr>
        <xdr:cNvPr id="184" name="直線コネクタ 183"/>
        <xdr:cNvCxnSpPr/>
      </xdr:nvCxnSpPr>
      <xdr:spPr>
        <a:xfrm flipV="1">
          <a:off x="2908300" y="13105282"/>
          <a:ext cx="889000" cy="1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59878</xdr:rowOff>
    </xdr:from>
    <xdr:ext cx="599010" cy="259045"/>
    <xdr:sp macro="" textlink="">
      <xdr:nvSpPr>
        <xdr:cNvPr id="186" name="テキスト ボックス 185"/>
        <xdr:cNvSpPr txBox="1"/>
      </xdr:nvSpPr>
      <xdr:spPr>
        <a:xfrm>
          <a:off x="3497794"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73292</xdr:rowOff>
    </xdr:from>
    <xdr:to>
      <xdr:col>4</xdr:col>
      <xdr:colOff>155575</xdr:colOff>
      <xdr:row>78</xdr:row>
      <xdr:rowOff>109810</xdr:rowOff>
    </xdr:to>
    <xdr:cxnSp macro="">
      <xdr:nvCxnSpPr>
        <xdr:cNvPr id="187" name="直線コネクタ 186"/>
        <xdr:cNvCxnSpPr/>
      </xdr:nvCxnSpPr>
      <xdr:spPr>
        <a:xfrm flipV="1">
          <a:off x="2019300" y="13274942"/>
          <a:ext cx="889000" cy="2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150652</xdr:rowOff>
    </xdr:from>
    <xdr:ext cx="599010" cy="259045"/>
    <xdr:sp macro="" textlink="">
      <xdr:nvSpPr>
        <xdr:cNvPr id="189" name="テキスト ボックス 188"/>
        <xdr:cNvSpPr txBox="1"/>
      </xdr:nvSpPr>
      <xdr:spPr>
        <a:xfrm>
          <a:off x="2608794"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109810</xdr:rowOff>
    </xdr:from>
    <xdr:to>
      <xdr:col>2</xdr:col>
      <xdr:colOff>638175</xdr:colOff>
      <xdr:row>79</xdr:row>
      <xdr:rowOff>11836</xdr:rowOff>
    </xdr:to>
    <xdr:cxnSp macro="">
      <xdr:nvCxnSpPr>
        <xdr:cNvPr id="190" name="直線コネクタ 189"/>
        <xdr:cNvCxnSpPr/>
      </xdr:nvCxnSpPr>
      <xdr:spPr>
        <a:xfrm flipV="1">
          <a:off x="1130300" y="13482910"/>
          <a:ext cx="8890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4678</xdr:rowOff>
    </xdr:from>
    <xdr:ext cx="599010" cy="259045"/>
    <xdr:sp macro="" textlink="">
      <xdr:nvSpPr>
        <xdr:cNvPr id="192" name="テキスト ボックス 191"/>
        <xdr:cNvSpPr txBox="1"/>
      </xdr:nvSpPr>
      <xdr:spPr>
        <a:xfrm>
          <a:off x="1719794"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63543</xdr:rowOff>
    </xdr:from>
    <xdr:ext cx="599010" cy="259045"/>
    <xdr:sp macro="" textlink="">
      <xdr:nvSpPr>
        <xdr:cNvPr id="194" name="テキスト ボックス 193"/>
        <xdr:cNvSpPr txBox="1"/>
      </xdr:nvSpPr>
      <xdr:spPr>
        <a:xfrm>
          <a:off x="830794" y="1326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91757</xdr:rowOff>
    </xdr:from>
    <xdr:to>
      <xdr:col>6</xdr:col>
      <xdr:colOff>561975</xdr:colOff>
      <xdr:row>76</xdr:row>
      <xdr:rowOff>21907</xdr:rowOff>
    </xdr:to>
    <xdr:sp macro="" textlink="">
      <xdr:nvSpPr>
        <xdr:cNvPr id="200" name="円/楕円 199"/>
        <xdr:cNvSpPr/>
      </xdr:nvSpPr>
      <xdr:spPr>
        <a:xfrm>
          <a:off x="4584700" y="12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114634</xdr:rowOff>
    </xdr:from>
    <xdr:ext cx="599010" cy="259045"/>
    <xdr:sp macro="" textlink="">
      <xdr:nvSpPr>
        <xdr:cNvPr id="201" name="民生費該当値テキスト"/>
        <xdr:cNvSpPr txBox="1"/>
      </xdr:nvSpPr>
      <xdr:spPr>
        <a:xfrm>
          <a:off x="4686300" y="1280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150,850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24282</xdr:rowOff>
    </xdr:from>
    <xdr:to>
      <xdr:col>5</xdr:col>
      <xdr:colOff>409575</xdr:colOff>
      <xdr:row>76</xdr:row>
      <xdr:rowOff>125882</xdr:rowOff>
    </xdr:to>
    <xdr:sp macro="" textlink="">
      <xdr:nvSpPr>
        <xdr:cNvPr id="202" name="円/楕円 201"/>
        <xdr:cNvSpPr/>
      </xdr:nvSpPr>
      <xdr:spPr>
        <a:xfrm>
          <a:off x="3746500" y="130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142409</xdr:rowOff>
    </xdr:from>
    <xdr:ext cx="599010" cy="259045"/>
    <xdr:sp macro="" textlink="">
      <xdr:nvSpPr>
        <xdr:cNvPr id="203" name="テキスト ボックス 202"/>
        <xdr:cNvSpPr txBox="1"/>
      </xdr:nvSpPr>
      <xdr:spPr>
        <a:xfrm>
          <a:off x="3497794" y="1282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22492</xdr:rowOff>
    </xdr:from>
    <xdr:to>
      <xdr:col>4</xdr:col>
      <xdr:colOff>206375</xdr:colOff>
      <xdr:row>77</xdr:row>
      <xdr:rowOff>124092</xdr:rowOff>
    </xdr:to>
    <xdr:sp macro="" textlink="">
      <xdr:nvSpPr>
        <xdr:cNvPr id="204" name="円/楕円 203"/>
        <xdr:cNvSpPr/>
      </xdr:nvSpPr>
      <xdr:spPr>
        <a:xfrm>
          <a:off x="28575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140619</xdr:rowOff>
    </xdr:from>
    <xdr:ext cx="599010" cy="259045"/>
    <xdr:sp macro="" textlink="">
      <xdr:nvSpPr>
        <xdr:cNvPr id="205" name="テキスト ボックス 204"/>
        <xdr:cNvSpPr txBox="1"/>
      </xdr:nvSpPr>
      <xdr:spPr>
        <a:xfrm>
          <a:off x="2608794" y="1299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59010</xdr:rowOff>
    </xdr:from>
    <xdr:to>
      <xdr:col>3</xdr:col>
      <xdr:colOff>3175</xdr:colOff>
      <xdr:row>78</xdr:row>
      <xdr:rowOff>160610</xdr:rowOff>
    </xdr:to>
    <xdr:sp macro="" textlink="">
      <xdr:nvSpPr>
        <xdr:cNvPr id="206" name="円/楕円 205"/>
        <xdr:cNvSpPr/>
      </xdr:nvSpPr>
      <xdr:spPr>
        <a:xfrm>
          <a:off x="1968500" y="134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151737</xdr:rowOff>
    </xdr:from>
    <xdr:ext cx="599010" cy="259045"/>
    <xdr:sp macro="" textlink="">
      <xdr:nvSpPr>
        <xdr:cNvPr id="207" name="テキスト ボックス 206"/>
        <xdr:cNvSpPr txBox="1"/>
      </xdr:nvSpPr>
      <xdr:spPr>
        <a:xfrm>
          <a:off x="1719794" y="1352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125,569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132486</xdr:rowOff>
    </xdr:from>
    <xdr:to>
      <xdr:col>1</xdr:col>
      <xdr:colOff>485775</xdr:colOff>
      <xdr:row>79</xdr:row>
      <xdr:rowOff>62636</xdr:rowOff>
    </xdr:to>
    <xdr:sp macro="" textlink="">
      <xdr:nvSpPr>
        <xdr:cNvPr id="208" name="円/楕円 207"/>
        <xdr:cNvSpPr/>
      </xdr:nvSpPr>
      <xdr:spPr>
        <a:xfrm>
          <a:off x="1079500" y="135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53763</xdr:rowOff>
    </xdr:from>
    <xdr:ext cx="599010" cy="259045"/>
    <xdr:sp macro="" textlink="">
      <xdr:nvSpPr>
        <xdr:cNvPr id="209" name="テキスト ボックス 208"/>
        <xdr:cNvSpPr txBox="1"/>
      </xdr:nvSpPr>
      <xdr:spPr>
        <a:xfrm>
          <a:off x="830794" y="1359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134488</xdr:rowOff>
    </xdr:from>
    <xdr:to>
      <xdr:col>6</xdr:col>
      <xdr:colOff>511175</xdr:colOff>
      <xdr:row>97</xdr:row>
      <xdr:rowOff>138398</xdr:rowOff>
    </xdr:to>
    <xdr:cxnSp macro="">
      <xdr:nvCxnSpPr>
        <xdr:cNvPr id="237" name="直線コネクタ 236"/>
        <xdr:cNvCxnSpPr/>
      </xdr:nvCxnSpPr>
      <xdr:spPr>
        <a:xfrm flipV="1">
          <a:off x="3797300" y="16765138"/>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38"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138398</xdr:rowOff>
    </xdr:from>
    <xdr:to>
      <xdr:col>5</xdr:col>
      <xdr:colOff>358775</xdr:colOff>
      <xdr:row>97</xdr:row>
      <xdr:rowOff>153485</xdr:rowOff>
    </xdr:to>
    <xdr:cxnSp macro="">
      <xdr:nvCxnSpPr>
        <xdr:cNvPr id="240" name="直線コネクタ 239"/>
        <xdr:cNvCxnSpPr/>
      </xdr:nvCxnSpPr>
      <xdr:spPr>
        <a:xfrm flipV="1">
          <a:off x="2908300" y="1676904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2" name="テキスト ボックス 241"/>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66114</xdr:rowOff>
    </xdr:from>
    <xdr:to>
      <xdr:col>4</xdr:col>
      <xdr:colOff>155575</xdr:colOff>
      <xdr:row>97</xdr:row>
      <xdr:rowOff>153485</xdr:rowOff>
    </xdr:to>
    <xdr:cxnSp macro="">
      <xdr:nvCxnSpPr>
        <xdr:cNvPr id="243" name="直線コネクタ 242"/>
        <xdr:cNvCxnSpPr/>
      </xdr:nvCxnSpPr>
      <xdr:spPr>
        <a:xfrm>
          <a:off x="2019300" y="16696764"/>
          <a:ext cx="889000" cy="8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5" name="テキスト ボックス 244"/>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133962</xdr:rowOff>
    </xdr:from>
    <xdr:to>
      <xdr:col>2</xdr:col>
      <xdr:colOff>638175</xdr:colOff>
      <xdr:row>97</xdr:row>
      <xdr:rowOff>66114</xdr:rowOff>
    </xdr:to>
    <xdr:cxnSp macro="">
      <xdr:nvCxnSpPr>
        <xdr:cNvPr id="246" name="直線コネクタ 245"/>
        <xdr:cNvCxnSpPr/>
      </xdr:nvCxnSpPr>
      <xdr:spPr>
        <a:xfrm>
          <a:off x="1130300" y="16593162"/>
          <a:ext cx="889000" cy="10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48" name="テキスト ボックス 247"/>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0" name="テキスト ボックス 249"/>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83688</xdr:rowOff>
    </xdr:from>
    <xdr:to>
      <xdr:col>6</xdr:col>
      <xdr:colOff>561975</xdr:colOff>
      <xdr:row>98</xdr:row>
      <xdr:rowOff>13838</xdr:rowOff>
    </xdr:to>
    <xdr:sp macro="" textlink="">
      <xdr:nvSpPr>
        <xdr:cNvPr id="256" name="円/楕円 255"/>
        <xdr:cNvSpPr/>
      </xdr:nvSpPr>
      <xdr:spPr>
        <a:xfrm>
          <a:off x="4584700" y="167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62115</xdr:rowOff>
    </xdr:from>
    <xdr:ext cx="534377" cy="259045"/>
    <xdr:sp macro="" textlink="">
      <xdr:nvSpPr>
        <xdr:cNvPr id="257" name="衛生費該当値テキスト"/>
        <xdr:cNvSpPr txBox="1"/>
      </xdr:nvSpPr>
      <xdr:spPr>
        <a:xfrm>
          <a:off x="4686300" y="166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87598</xdr:rowOff>
    </xdr:from>
    <xdr:to>
      <xdr:col>5</xdr:col>
      <xdr:colOff>409575</xdr:colOff>
      <xdr:row>98</xdr:row>
      <xdr:rowOff>17748</xdr:rowOff>
    </xdr:to>
    <xdr:sp macro="" textlink="">
      <xdr:nvSpPr>
        <xdr:cNvPr id="258" name="円/楕円 257"/>
        <xdr:cNvSpPr/>
      </xdr:nvSpPr>
      <xdr:spPr>
        <a:xfrm>
          <a:off x="3746500" y="167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8875</xdr:rowOff>
    </xdr:from>
    <xdr:ext cx="534377" cy="259045"/>
    <xdr:sp macro="" textlink="">
      <xdr:nvSpPr>
        <xdr:cNvPr id="259" name="テキスト ボックス 258"/>
        <xdr:cNvSpPr txBox="1"/>
      </xdr:nvSpPr>
      <xdr:spPr>
        <a:xfrm>
          <a:off x="3530111" y="168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102685</xdr:rowOff>
    </xdr:from>
    <xdr:to>
      <xdr:col>4</xdr:col>
      <xdr:colOff>206375</xdr:colOff>
      <xdr:row>98</xdr:row>
      <xdr:rowOff>32835</xdr:rowOff>
    </xdr:to>
    <xdr:sp macro="" textlink="">
      <xdr:nvSpPr>
        <xdr:cNvPr id="260" name="円/楕円 259"/>
        <xdr:cNvSpPr/>
      </xdr:nvSpPr>
      <xdr:spPr>
        <a:xfrm>
          <a:off x="2857500" y="167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23962</xdr:rowOff>
    </xdr:from>
    <xdr:ext cx="534377" cy="259045"/>
    <xdr:sp macro="" textlink="">
      <xdr:nvSpPr>
        <xdr:cNvPr id="261" name="テキスト ボックス 260"/>
        <xdr:cNvSpPr txBox="1"/>
      </xdr:nvSpPr>
      <xdr:spPr>
        <a:xfrm>
          <a:off x="2641111" y="1682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15314</xdr:rowOff>
    </xdr:from>
    <xdr:to>
      <xdr:col>3</xdr:col>
      <xdr:colOff>3175</xdr:colOff>
      <xdr:row>97</xdr:row>
      <xdr:rowOff>116914</xdr:rowOff>
    </xdr:to>
    <xdr:sp macro="" textlink="">
      <xdr:nvSpPr>
        <xdr:cNvPr id="262" name="円/楕円 261"/>
        <xdr:cNvSpPr/>
      </xdr:nvSpPr>
      <xdr:spPr>
        <a:xfrm>
          <a:off x="1968500" y="166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133441</xdr:rowOff>
    </xdr:from>
    <xdr:ext cx="534377" cy="259045"/>
    <xdr:sp macro="" textlink="">
      <xdr:nvSpPr>
        <xdr:cNvPr id="263" name="テキスト ボックス 262"/>
        <xdr:cNvSpPr txBox="1"/>
      </xdr:nvSpPr>
      <xdr:spPr>
        <a:xfrm>
          <a:off x="1752111" y="1642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83162</xdr:rowOff>
    </xdr:from>
    <xdr:to>
      <xdr:col>1</xdr:col>
      <xdr:colOff>485775</xdr:colOff>
      <xdr:row>97</xdr:row>
      <xdr:rowOff>13312</xdr:rowOff>
    </xdr:to>
    <xdr:sp macro="" textlink="">
      <xdr:nvSpPr>
        <xdr:cNvPr id="264" name="円/楕円 263"/>
        <xdr:cNvSpPr/>
      </xdr:nvSpPr>
      <xdr:spPr>
        <a:xfrm>
          <a:off x="1079500" y="165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29839</xdr:rowOff>
    </xdr:from>
    <xdr:ext cx="534377" cy="259045"/>
    <xdr:sp macro="" textlink="">
      <xdr:nvSpPr>
        <xdr:cNvPr id="265" name="テキスト ボックス 264"/>
        <xdr:cNvSpPr txBox="1"/>
      </xdr:nvSpPr>
      <xdr:spPr>
        <a:xfrm>
          <a:off x="863111" y="1631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153035</xdr:rowOff>
    </xdr:from>
    <xdr:to>
      <xdr:col>15</xdr:col>
      <xdr:colOff>180975</xdr:colOff>
      <xdr:row>38</xdr:row>
      <xdr:rowOff>163703</xdr:rowOff>
    </xdr:to>
    <xdr:cxnSp macro="">
      <xdr:nvCxnSpPr>
        <xdr:cNvPr id="294" name="直線コネクタ 293"/>
        <xdr:cNvCxnSpPr/>
      </xdr:nvCxnSpPr>
      <xdr:spPr>
        <a:xfrm>
          <a:off x="9639300" y="6668135"/>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5"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123127</xdr:rowOff>
    </xdr:from>
    <xdr:to>
      <xdr:col>14</xdr:col>
      <xdr:colOff>28575</xdr:colOff>
      <xdr:row>38</xdr:row>
      <xdr:rowOff>153035</xdr:rowOff>
    </xdr:to>
    <xdr:cxnSp macro="">
      <xdr:nvCxnSpPr>
        <xdr:cNvPr id="297" name="直線コネクタ 296"/>
        <xdr:cNvCxnSpPr/>
      </xdr:nvCxnSpPr>
      <xdr:spPr>
        <a:xfrm>
          <a:off x="8750300" y="6638227"/>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299" name="テキスト ボックス 298"/>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123127</xdr:rowOff>
    </xdr:from>
    <xdr:to>
      <xdr:col>12</xdr:col>
      <xdr:colOff>511175</xdr:colOff>
      <xdr:row>38</xdr:row>
      <xdr:rowOff>141415</xdr:rowOff>
    </xdr:to>
    <xdr:cxnSp macro="">
      <xdr:nvCxnSpPr>
        <xdr:cNvPr id="300" name="直線コネクタ 299"/>
        <xdr:cNvCxnSpPr/>
      </xdr:nvCxnSpPr>
      <xdr:spPr>
        <a:xfrm flipV="1">
          <a:off x="7861300" y="663822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2" name="テキスト ボックス 301"/>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114744</xdr:rowOff>
    </xdr:from>
    <xdr:to>
      <xdr:col>11</xdr:col>
      <xdr:colOff>307975</xdr:colOff>
      <xdr:row>38</xdr:row>
      <xdr:rowOff>141415</xdr:rowOff>
    </xdr:to>
    <xdr:cxnSp macro="">
      <xdr:nvCxnSpPr>
        <xdr:cNvPr id="303" name="直線コネクタ 302"/>
        <xdr:cNvCxnSpPr/>
      </xdr:nvCxnSpPr>
      <xdr:spPr>
        <a:xfrm>
          <a:off x="6972300" y="6629844"/>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5" name="テキスト ボックス 304"/>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7" name="テキスト ボックス 306"/>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112903</xdr:rowOff>
    </xdr:from>
    <xdr:to>
      <xdr:col>15</xdr:col>
      <xdr:colOff>231775</xdr:colOff>
      <xdr:row>39</xdr:row>
      <xdr:rowOff>43053</xdr:rowOff>
    </xdr:to>
    <xdr:sp macro="" textlink="">
      <xdr:nvSpPr>
        <xdr:cNvPr id="313" name="円/楕円 312"/>
        <xdr:cNvSpPr/>
      </xdr:nvSpPr>
      <xdr:spPr>
        <a:xfrm>
          <a:off x="104267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27830</xdr:rowOff>
    </xdr:from>
    <xdr:ext cx="378565" cy="259045"/>
    <xdr:sp macro="" textlink="">
      <xdr:nvSpPr>
        <xdr:cNvPr id="314" name="労働費該当値テキスト"/>
        <xdr:cNvSpPr txBox="1"/>
      </xdr:nvSpPr>
      <xdr:spPr>
        <a:xfrm>
          <a:off x="10528300" y="654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102235</xdr:rowOff>
    </xdr:from>
    <xdr:to>
      <xdr:col>14</xdr:col>
      <xdr:colOff>79375</xdr:colOff>
      <xdr:row>39</xdr:row>
      <xdr:rowOff>32385</xdr:rowOff>
    </xdr:to>
    <xdr:sp macro="" textlink="">
      <xdr:nvSpPr>
        <xdr:cNvPr id="315" name="円/楕円 314"/>
        <xdr:cNvSpPr/>
      </xdr:nvSpPr>
      <xdr:spPr>
        <a:xfrm>
          <a:off x="9588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23512</xdr:rowOff>
    </xdr:from>
    <xdr:ext cx="378565" cy="259045"/>
    <xdr:sp macro="" textlink="">
      <xdr:nvSpPr>
        <xdr:cNvPr id="316" name="テキスト ボックス 315"/>
        <xdr:cNvSpPr txBox="1"/>
      </xdr:nvSpPr>
      <xdr:spPr>
        <a:xfrm>
          <a:off x="9450017" y="671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72327</xdr:rowOff>
    </xdr:from>
    <xdr:to>
      <xdr:col>12</xdr:col>
      <xdr:colOff>561975</xdr:colOff>
      <xdr:row>39</xdr:row>
      <xdr:rowOff>2477</xdr:rowOff>
    </xdr:to>
    <xdr:sp macro="" textlink="">
      <xdr:nvSpPr>
        <xdr:cNvPr id="317" name="円/楕円 316"/>
        <xdr:cNvSpPr/>
      </xdr:nvSpPr>
      <xdr:spPr>
        <a:xfrm>
          <a:off x="8699500" y="65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165054</xdr:rowOff>
    </xdr:from>
    <xdr:ext cx="378565" cy="259045"/>
    <xdr:sp macro="" textlink="">
      <xdr:nvSpPr>
        <xdr:cNvPr id="318" name="テキスト ボックス 317"/>
        <xdr:cNvSpPr txBox="1"/>
      </xdr:nvSpPr>
      <xdr:spPr>
        <a:xfrm>
          <a:off x="8561017" y="6680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90615</xdr:rowOff>
    </xdr:from>
    <xdr:to>
      <xdr:col>11</xdr:col>
      <xdr:colOff>358775</xdr:colOff>
      <xdr:row>39</xdr:row>
      <xdr:rowOff>20765</xdr:rowOff>
    </xdr:to>
    <xdr:sp macro="" textlink="">
      <xdr:nvSpPr>
        <xdr:cNvPr id="319" name="円/楕円 318"/>
        <xdr:cNvSpPr/>
      </xdr:nvSpPr>
      <xdr:spPr>
        <a:xfrm>
          <a:off x="7810500" y="66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11892</xdr:rowOff>
    </xdr:from>
    <xdr:ext cx="378565" cy="259045"/>
    <xdr:sp macro="" textlink="">
      <xdr:nvSpPr>
        <xdr:cNvPr id="320" name="テキスト ボックス 319"/>
        <xdr:cNvSpPr txBox="1"/>
      </xdr:nvSpPr>
      <xdr:spPr>
        <a:xfrm>
          <a:off x="7672017" y="669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63944</xdr:rowOff>
    </xdr:from>
    <xdr:to>
      <xdr:col>10</xdr:col>
      <xdr:colOff>155575</xdr:colOff>
      <xdr:row>38</xdr:row>
      <xdr:rowOff>165544</xdr:rowOff>
    </xdr:to>
    <xdr:sp macro="" textlink="">
      <xdr:nvSpPr>
        <xdr:cNvPr id="321" name="円/楕円 320"/>
        <xdr:cNvSpPr/>
      </xdr:nvSpPr>
      <xdr:spPr>
        <a:xfrm>
          <a:off x="6921500" y="65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156671</xdr:rowOff>
    </xdr:from>
    <xdr:ext cx="378565" cy="259045"/>
    <xdr:sp macro="" textlink="">
      <xdr:nvSpPr>
        <xdr:cNvPr id="322" name="テキスト ボックス 321"/>
        <xdr:cNvSpPr txBox="1"/>
      </xdr:nvSpPr>
      <xdr:spPr>
        <a:xfrm>
          <a:off x="6783017" y="667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83282</xdr:rowOff>
    </xdr:from>
    <xdr:to>
      <xdr:col>15</xdr:col>
      <xdr:colOff>180975</xdr:colOff>
      <xdr:row>58</xdr:row>
      <xdr:rowOff>84196</xdr:rowOff>
    </xdr:to>
    <xdr:cxnSp macro="">
      <xdr:nvCxnSpPr>
        <xdr:cNvPr id="349" name="直線コネクタ 348"/>
        <xdr:cNvCxnSpPr/>
      </xdr:nvCxnSpPr>
      <xdr:spPr>
        <a:xfrm flipV="1">
          <a:off x="9639300" y="1002738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0"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84196</xdr:rowOff>
    </xdr:from>
    <xdr:to>
      <xdr:col>14</xdr:col>
      <xdr:colOff>28575</xdr:colOff>
      <xdr:row>58</xdr:row>
      <xdr:rowOff>94940</xdr:rowOff>
    </xdr:to>
    <xdr:cxnSp macro="">
      <xdr:nvCxnSpPr>
        <xdr:cNvPr id="352" name="直線コネクタ 351"/>
        <xdr:cNvCxnSpPr/>
      </xdr:nvCxnSpPr>
      <xdr:spPr>
        <a:xfrm flipV="1">
          <a:off x="8750300" y="1002829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4" name="テキスト ボックス 353"/>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91739</xdr:rowOff>
    </xdr:from>
    <xdr:to>
      <xdr:col>12</xdr:col>
      <xdr:colOff>511175</xdr:colOff>
      <xdr:row>58</xdr:row>
      <xdr:rowOff>94940</xdr:rowOff>
    </xdr:to>
    <xdr:cxnSp macro="">
      <xdr:nvCxnSpPr>
        <xdr:cNvPr id="355" name="直線コネクタ 354"/>
        <xdr:cNvCxnSpPr/>
      </xdr:nvCxnSpPr>
      <xdr:spPr>
        <a:xfrm>
          <a:off x="7861300" y="1003583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7" name="テキスト ボックス 356"/>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91739</xdr:rowOff>
    </xdr:from>
    <xdr:to>
      <xdr:col>11</xdr:col>
      <xdr:colOff>307975</xdr:colOff>
      <xdr:row>58</xdr:row>
      <xdr:rowOff>99603</xdr:rowOff>
    </xdr:to>
    <xdr:cxnSp macro="">
      <xdr:nvCxnSpPr>
        <xdr:cNvPr id="358" name="直線コネクタ 357"/>
        <xdr:cNvCxnSpPr/>
      </xdr:nvCxnSpPr>
      <xdr:spPr>
        <a:xfrm flipV="1">
          <a:off x="6972300" y="10035839"/>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0" name="テキスト ボックス 359"/>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2" name="テキスト ボックス 361"/>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32482</xdr:rowOff>
    </xdr:from>
    <xdr:to>
      <xdr:col>15</xdr:col>
      <xdr:colOff>231775</xdr:colOff>
      <xdr:row>58</xdr:row>
      <xdr:rowOff>134082</xdr:rowOff>
    </xdr:to>
    <xdr:sp macro="" textlink="">
      <xdr:nvSpPr>
        <xdr:cNvPr id="368" name="円/楕円 367"/>
        <xdr:cNvSpPr/>
      </xdr:nvSpPr>
      <xdr:spPr>
        <a:xfrm>
          <a:off x="104267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118859</xdr:rowOff>
    </xdr:from>
    <xdr:ext cx="469744" cy="259045"/>
    <xdr:sp macro="" textlink="">
      <xdr:nvSpPr>
        <xdr:cNvPr id="369" name="農林水産業費該当値テキスト"/>
        <xdr:cNvSpPr txBox="1"/>
      </xdr:nvSpPr>
      <xdr:spPr>
        <a:xfrm>
          <a:off x="10528300" y="989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33396</xdr:rowOff>
    </xdr:from>
    <xdr:to>
      <xdr:col>14</xdr:col>
      <xdr:colOff>79375</xdr:colOff>
      <xdr:row>58</xdr:row>
      <xdr:rowOff>134996</xdr:rowOff>
    </xdr:to>
    <xdr:sp macro="" textlink="">
      <xdr:nvSpPr>
        <xdr:cNvPr id="370" name="円/楕円 369"/>
        <xdr:cNvSpPr/>
      </xdr:nvSpPr>
      <xdr:spPr>
        <a:xfrm>
          <a:off x="9588500" y="99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126123</xdr:rowOff>
    </xdr:from>
    <xdr:ext cx="469744" cy="259045"/>
    <xdr:sp macro="" textlink="">
      <xdr:nvSpPr>
        <xdr:cNvPr id="371" name="テキスト ボックス 370"/>
        <xdr:cNvSpPr txBox="1"/>
      </xdr:nvSpPr>
      <xdr:spPr>
        <a:xfrm>
          <a:off x="9404427" y="1007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44140</xdr:rowOff>
    </xdr:from>
    <xdr:to>
      <xdr:col>12</xdr:col>
      <xdr:colOff>561975</xdr:colOff>
      <xdr:row>58</xdr:row>
      <xdr:rowOff>145740</xdr:rowOff>
    </xdr:to>
    <xdr:sp macro="" textlink="">
      <xdr:nvSpPr>
        <xdr:cNvPr id="372" name="円/楕円 371"/>
        <xdr:cNvSpPr/>
      </xdr:nvSpPr>
      <xdr:spPr>
        <a:xfrm>
          <a:off x="8699500" y="99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136867</xdr:rowOff>
    </xdr:from>
    <xdr:ext cx="378565" cy="259045"/>
    <xdr:sp macro="" textlink="">
      <xdr:nvSpPr>
        <xdr:cNvPr id="373" name="テキスト ボックス 372"/>
        <xdr:cNvSpPr txBox="1"/>
      </xdr:nvSpPr>
      <xdr:spPr>
        <a:xfrm>
          <a:off x="8561017" y="1008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40939</xdr:rowOff>
    </xdr:from>
    <xdr:to>
      <xdr:col>11</xdr:col>
      <xdr:colOff>358775</xdr:colOff>
      <xdr:row>58</xdr:row>
      <xdr:rowOff>142539</xdr:rowOff>
    </xdr:to>
    <xdr:sp macro="" textlink="">
      <xdr:nvSpPr>
        <xdr:cNvPr id="374" name="円/楕円 373"/>
        <xdr:cNvSpPr/>
      </xdr:nvSpPr>
      <xdr:spPr>
        <a:xfrm>
          <a:off x="7810500" y="99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133666</xdr:rowOff>
    </xdr:from>
    <xdr:ext cx="469744" cy="259045"/>
    <xdr:sp macro="" textlink="">
      <xdr:nvSpPr>
        <xdr:cNvPr id="375" name="テキスト ボックス 374"/>
        <xdr:cNvSpPr txBox="1"/>
      </xdr:nvSpPr>
      <xdr:spPr>
        <a:xfrm>
          <a:off x="7626427" y="1007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48803</xdr:rowOff>
    </xdr:from>
    <xdr:to>
      <xdr:col>10</xdr:col>
      <xdr:colOff>155575</xdr:colOff>
      <xdr:row>58</xdr:row>
      <xdr:rowOff>150403</xdr:rowOff>
    </xdr:to>
    <xdr:sp macro="" textlink="">
      <xdr:nvSpPr>
        <xdr:cNvPr id="376" name="円/楕円 375"/>
        <xdr:cNvSpPr/>
      </xdr:nvSpPr>
      <xdr:spPr>
        <a:xfrm>
          <a:off x="6921500" y="99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141530</xdr:rowOff>
    </xdr:from>
    <xdr:ext cx="378565" cy="259045"/>
    <xdr:sp macro="" textlink="">
      <xdr:nvSpPr>
        <xdr:cNvPr id="377" name="テキスト ボックス 376"/>
        <xdr:cNvSpPr txBox="1"/>
      </xdr:nvSpPr>
      <xdr:spPr>
        <a:xfrm>
          <a:off x="6783017" y="1008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146405</xdr:rowOff>
    </xdr:from>
    <xdr:to>
      <xdr:col>15</xdr:col>
      <xdr:colOff>180975</xdr:colOff>
      <xdr:row>78</xdr:row>
      <xdr:rowOff>167970</xdr:rowOff>
    </xdr:to>
    <xdr:cxnSp macro="">
      <xdr:nvCxnSpPr>
        <xdr:cNvPr id="406" name="直線コネクタ 405"/>
        <xdr:cNvCxnSpPr/>
      </xdr:nvCxnSpPr>
      <xdr:spPr>
        <a:xfrm>
          <a:off x="9639300" y="13519505"/>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7"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146405</xdr:rowOff>
    </xdr:from>
    <xdr:to>
      <xdr:col>14</xdr:col>
      <xdr:colOff>28575</xdr:colOff>
      <xdr:row>78</xdr:row>
      <xdr:rowOff>166388</xdr:rowOff>
    </xdr:to>
    <xdr:cxnSp macro="">
      <xdr:nvCxnSpPr>
        <xdr:cNvPr id="409" name="直線コネクタ 408"/>
        <xdr:cNvCxnSpPr/>
      </xdr:nvCxnSpPr>
      <xdr:spPr>
        <a:xfrm flipV="1">
          <a:off x="8750300" y="13519505"/>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1" name="テキスト ボックス 410"/>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166388</xdr:rowOff>
    </xdr:from>
    <xdr:to>
      <xdr:col>12</xdr:col>
      <xdr:colOff>511175</xdr:colOff>
      <xdr:row>78</xdr:row>
      <xdr:rowOff>166618</xdr:rowOff>
    </xdr:to>
    <xdr:cxnSp macro="">
      <xdr:nvCxnSpPr>
        <xdr:cNvPr id="412" name="直線コネクタ 411"/>
        <xdr:cNvCxnSpPr/>
      </xdr:nvCxnSpPr>
      <xdr:spPr>
        <a:xfrm flipV="1">
          <a:off x="7861300" y="1353948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4" name="テキスト ボックス 413"/>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161779</xdr:rowOff>
    </xdr:from>
    <xdr:to>
      <xdr:col>11</xdr:col>
      <xdr:colOff>307975</xdr:colOff>
      <xdr:row>78</xdr:row>
      <xdr:rowOff>166618</xdr:rowOff>
    </xdr:to>
    <xdr:cxnSp macro="">
      <xdr:nvCxnSpPr>
        <xdr:cNvPr id="415" name="直線コネクタ 414"/>
        <xdr:cNvCxnSpPr/>
      </xdr:nvCxnSpPr>
      <xdr:spPr>
        <a:xfrm>
          <a:off x="6972300" y="1353487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7" name="テキスト ボックス 416"/>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19" name="テキスト ボックス 418"/>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117170</xdr:rowOff>
    </xdr:from>
    <xdr:to>
      <xdr:col>15</xdr:col>
      <xdr:colOff>231775</xdr:colOff>
      <xdr:row>79</xdr:row>
      <xdr:rowOff>47320</xdr:rowOff>
    </xdr:to>
    <xdr:sp macro="" textlink="">
      <xdr:nvSpPr>
        <xdr:cNvPr id="425" name="円/楕円 424"/>
        <xdr:cNvSpPr/>
      </xdr:nvSpPr>
      <xdr:spPr>
        <a:xfrm>
          <a:off x="10426700" y="134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32097</xdr:rowOff>
    </xdr:from>
    <xdr:ext cx="469744" cy="259045"/>
    <xdr:sp macro="" textlink="">
      <xdr:nvSpPr>
        <xdr:cNvPr id="426" name="商工費該当値テキスト"/>
        <xdr:cNvSpPr txBox="1"/>
      </xdr:nvSpPr>
      <xdr:spPr>
        <a:xfrm>
          <a:off x="10528300" y="1340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95605</xdr:rowOff>
    </xdr:from>
    <xdr:to>
      <xdr:col>14</xdr:col>
      <xdr:colOff>79375</xdr:colOff>
      <xdr:row>79</xdr:row>
      <xdr:rowOff>25755</xdr:rowOff>
    </xdr:to>
    <xdr:sp macro="" textlink="">
      <xdr:nvSpPr>
        <xdr:cNvPr id="427" name="円/楕円 426"/>
        <xdr:cNvSpPr/>
      </xdr:nvSpPr>
      <xdr:spPr>
        <a:xfrm>
          <a:off x="9588500" y="134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16882</xdr:rowOff>
    </xdr:from>
    <xdr:ext cx="469744" cy="259045"/>
    <xdr:sp macro="" textlink="">
      <xdr:nvSpPr>
        <xdr:cNvPr id="428" name="テキスト ボックス 427"/>
        <xdr:cNvSpPr txBox="1"/>
      </xdr:nvSpPr>
      <xdr:spPr>
        <a:xfrm>
          <a:off x="9404427" y="135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115588</xdr:rowOff>
    </xdr:from>
    <xdr:to>
      <xdr:col>12</xdr:col>
      <xdr:colOff>561975</xdr:colOff>
      <xdr:row>79</xdr:row>
      <xdr:rowOff>45738</xdr:rowOff>
    </xdr:to>
    <xdr:sp macro="" textlink="">
      <xdr:nvSpPr>
        <xdr:cNvPr id="429" name="円/楕円 428"/>
        <xdr:cNvSpPr/>
      </xdr:nvSpPr>
      <xdr:spPr>
        <a:xfrm>
          <a:off x="8699500" y="134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36865</xdr:rowOff>
    </xdr:from>
    <xdr:ext cx="469744" cy="259045"/>
    <xdr:sp macro="" textlink="">
      <xdr:nvSpPr>
        <xdr:cNvPr id="430" name="テキスト ボックス 429"/>
        <xdr:cNvSpPr txBox="1"/>
      </xdr:nvSpPr>
      <xdr:spPr>
        <a:xfrm>
          <a:off x="8515427" y="1358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115818</xdr:rowOff>
    </xdr:from>
    <xdr:to>
      <xdr:col>11</xdr:col>
      <xdr:colOff>358775</xdr:colOff>
      <xdr:row>79</xdr:row>
      <xdr:rowOff>45968</xdr:rowOff>
    </xdr:to>
    <xdr:sp macro="" textlink="">
      <xdr:nvSpPr>
        <xdr:cNvPr id="431" name="円/楕円 430"/>
        <xdr:cNvSpPr/>
      </xdr:nvSpPr>
      <xdr:spPr>
        <a:xfrm>
          <a:off x="7810500" y="134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37095</xdr:rowOff>
    </xdr:from>
    <xdr:ext cx="469744" cy="259045"/>
    <xdr:sp macro="" textlink="">
      <xdr:nvSpPr>
        <xdr:cNvPr id="432" name="テキスト ボックス 431"/>
        <xdr:cNvSpPr txBox="1"/>
      </xdr:nvSpPr>
      <xdr:spPr>
        <a:xfrm>
          <a:off x="7626427" y="1358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110979</xdr:rowOff>
    </xdr:from>
    <xdr:to>
      <xdr:col>10</xdr:col>
      <xdr:colOff>155575</xdr:colOff>
      <xdr:row>79</xdr:row>
      <xdr:rowOff>41129</xdr:rowOff>
    </xdr:to>
    <xdr:sp macro="" textlink="">
      <xdr:nvSpPr>
        <xdr:cNvPr id="433" name="円/楕円 432"/>
        <xdr:cNvSpPr/>
      </xdr:nvSpPr>
      <xdr:spPr>
        <a:xfrm>
          <a:off x="6921500" y="13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32256</xdr:rowOff>
    </xdr:from>
    <xdr:ext cx="469744" cy="259045"/>
    <xdr:sp macro="" textlink="">
      <xdr:nvSpPr>
        <xdr:cNvPr id="434" name="テキスト ボックス 433"/>
        <xdr:cNvSpPr txBox="1"/>
      </xdr:nvSpPr>
      <xdr:spPr>
        <a:xfrm>
          <a:off x="6737427" y="1357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66777</xdr:rowOff>
    </xdr:from>
    <xdr:to>
      <xdr:col>15</xdr:col>
      <xdr:colOff>180975</xdr:colOff>
      <xdr:row>98</xdr:row>
      <xdr:rowOff>111106</xdr:rowOff>
    </xdr:to>
    <xdr:cxnSp macro="">
      <xdr:nvCxnSpPr>
        <xdr:cNvPr id="464" name="直線コネクタ 463"/>
        <xdr:cNvCxnSpPr/>
      </xdr:nvCxnSpPr>
      <xdr:spPr>
        <a:xfrm flipV="1">
          <a:off x="9639300" y="16868877"/>
          <a:ext cx="8382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5"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94799</xdr:rowOff>
    </xdr:from>
    <xdr:to>
      <xdr:col>14</xdr:col>
      <xdr:colOff>28575</xdr:colOff>
      <xdr:row>98</xdr:row>
      <xdr:rowOff>111106</xdr:rowOff>
    </xdr:to>
    <xdr:cxnSp macro="">
      <xdr:nvCxnSpPr>
        <xdr:cNvPr id="467" name="直線コネクタ 466"/>
        <xdr:cNvCxnSpPr/>
      </xdr:nvCxnSpPr>
      <xdr:spPr>
        <a:xfrm>
          <a:off x="8750300" y="1689689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69" name="テキスト ボックス 468"/>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94742</xdr:rowOff>
    </xdr:from>
    <xdr:to>
      <xdr:col>12</xdr:col>
      <xdr:colOff>511175</xdr:colOff>
      <xdr:row>98</xdr:row>
      <xdr:rowOff>94799</xdr:rowOff>
    </xdr:to>
    <xdr:cxnSp macro="">
      <xdr:nvCxnSpPr>
        <xdr:cNvPr id="470" name="直線コネクタ 469"/>
        <xdr:cNvCxnSpPr/>
      </xdr:nvCxnSpPr>
      <xdr:spPr>
        <a:xfrm>
          <a:off x="7861300" y="1689684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2" name="テキスト ボックス 471"/>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79902</xdr:rowOff>
    </xdr:from>
    <xdr:to>
      <xdr:col>11</xdr:col>
      <xdr:colOff>307975</xdr:colOff>
      <xdr:row>98</xdr:row>
      <xdr:rowOff>94742</xdr:rowOff>
    </xdr:to>
    <xdr:cxnSp macro="">
      <xdr:nvCxnSpPr>
        <xdr:cNvPr id="473" name="直線コネクタ 472"/>
        <xdr:cNvCxnSpPr/>
      </xdr:nvCxnSpPr>
      <xdr:spPr>
        <a:xfrm>
          <a:off x="6972300" y="16882002"/>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5" name="テキスト ボックス 474"/>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7" name="テキスト ボックス 476"/>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15977</xdr:rowOff>
    </xdr:from>
    <xdr:to>
      <xdr:col>15</xdr:col>
      <xdr:colOff>231775</xdr:colOff>
      <xdr:row>98</xdr:row>
      <xdr:rowOff>117577</xdr:rowOff>
    </xdr:to>
    <xdr:sp macro="" textlink="">
      <xdr:nvSpPr>
        <xdr:cNvPr id="483" name="円/楕円 482"/>
        <xdr:cNvSpPr/>
      </xdr:nvSpPr>
      <xdr:spPr>
        <a:xfrm>
          <a:off x="10426700" y="168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165854</xdr:rowOff>
    </xdr:from>
    <xdr:ext cx="534377" cy="259045"/>
    <xdr:sp macro="" textlink="">
      <xdr:nvSpPr>
        <xdr:cNvPr id="484" name="土木費該当値テキスト"/>
        <xdr:cNvSpPr txBox="1"/>
      </xdr:nvSpPr>
      <xdr:spPr>
        <a:xfrm>
          <a:off x="10528300"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60306</xdr:rowOff>
    </xdr:from>
    <xdr:to>
      <xdr:col>14</xdr:col>
      <xdr:colOff>79375</xdr:colOff>
      <xdr:row>98</xdr:row>
      <xdr:rowOff>161906</xdr:rowOff>
    </xdr:to>
    <xdr:sp macro="" textlink="">
      <xdr:nvSpPr>
        <xdr:cNvPr id="485" name="円/楕円 484"/>
        <xdr:cNvSpPr/>
      </xdr:nvSpPr>
      <xdr:spPr>
        <a:xfrm>
          <a:off x="9588500" y="168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153033</xdr:rowOff>
    </xdr:from>
    <xdr:ext cx="534377" cy="259045"/>
    <xdr:sp macro="" textlink="">
      <xdr:nvSpPr>
        <xdr:cNvPr id="486" name="テキスト ボックス 485"/>
        <xdr:cNvSpPr txBox="1"/>
      </xdr:nvSpPr>
      <xdr:spPr>
        <a:xfrm>
          <a:off x="9372111" y="169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43999</xdr:rowOff>
    </xdr:from>
    <xdr:to>
      <xdr:col>12</xdr:col>
      <xdr:colOff>561975</xdr:colOff>
      <xdr:row>98</xdr:row>
      <xdr:rowOff>145599</xdr:rowOff>
    </xdr:to>
    <xdr:sp macro="" textlink="">
      <xdr:nvSpPr>
        <xdr:cNvPr id="487" name="円/楕円 486"/>
        <xdr:cNvSpPr/>
      </xdr:nvSpPr>
      <xdr:spPr>
        <a:xfrm>
          <a:off x="8699500" y="168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136726</xdr:rowOff>
    </xdr:from>
    <xdr:ext cx="534377" cy="259045"/>
    <xdr:sp macro="" textlink="">
      <xdr:nvSpPr>
        <xdr:cNvPr id="488" name="テキスト ボックス 487"/>
        <xdr:cNvSpPr txBox="1"/>
      </xdr:nvSpPr>
      <xdr:spPr>
        <a:xfrm>
          <a:off x="8483111" y="1693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43942</xdr:rowOff>
    </xdr:from>
    <xdr:to>
      <xdr:col>11</xdr:col>
      <xdr:colOff>358775</xdr:colOff>
      <xdr:row>98</xdr:row>
      <xdr:rowOff>145542</xdr:rowOff>
    </xdr:to>
    <xdr:sp macro="" textlink="">
      <xdr:nvSpPr>
        <xdr:cNvPr id="489" name="円/楕円 488"/>
        <xdr:cNvSpPr/>
      </xdr:nvSpPr>
      <xdr:spPr>
        <a:xfrm>
          <a:off x="7810500" y="168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136669</xdr:rowOff>
    </xdr:from>
    <xdr:ext cx="534377" cy="259045"/>
    <xdr:sp macro="" textlink="">
      <xdr:nvSpPr>
        <xdr:cNvPr id="490" name="テキスト ボックス 489"/>
        <xdr:cNvSpPr txBox="1"/>
      </xdr:nvSpPr>
      <xdr:spPr>
        <a:xfrm>
          <a:off x="7594111" y="169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29102</xdr:rowOff>
    </xdr:from>
    <xdr:to>
      <xdr:col>10</xdr:col>
      <xdr:colOff>155575</xdr:colOff>
      <xdr:row>98</xdr:row>
      <xdr:rowOff>130702</xdr:rowOff>
    </xdr:to>
    <xdr:sp macro="" textlink="">
      <xdr:nvSpPr>
        <xdr:cNvPr id="491" name="円/楕円 490"/>
        <xdr:cNvSpPr/>
      </xdr:nvSpPr>
      <xdr:spPr>
        <a:xfrm>
          <a:off x="6921500" y="168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121829</xdr:rowOff>
    </xdr:from>
    <xdr:ext cx="534377" cy="259045"/>
    <xdr:sp macro="" textlink="">
      <xdr:nvSpPr>
        <xdr:cNvPr id="492" name="テキスト ボックス 491"/>
        <xdr:cNvSpPr txBox="1"/>
      </xdr:nvSpPr>
      <xdr:spPr>
        <a:xfrm>
          <a:off x="6705111" y="169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7" name="直線コネクタ 516"/>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18"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19" name="直線コネクタ 518"/>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0"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1" name="直線コネクタ 520"/>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19431</xdr:rowOff>
    </xdr:from>
    <xdr:to>
      <xdr:col>23</xdr:col>
      <xdr:colOff>517525</xdr:colOff>
      <xdr:row>39</xdr:row>
      <xdr:rowOff>45339</xdr:rowOff>
    </xdr:to>
    <xdr:cxnSp macro="">
      <xdr:nvCxnSpPr>
        <xdr:cNvPr id="522" name="直線コネクタ 521"/>
        <xdr:cNvCxnSpPr/>
      </xdr:nvCxnSpPr>
      <xdr:spPr>
        <a:xfrm flipV="1">
          <a:off x="15481300" y="6705981"/>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124477</xdr:rowOff>
    </xdr:from>
    <xdr:ext cx="534377" cy="259045"/>
    <xdr:sp macro="" textlink="">
      <xdr:nvSpPr>
        <xdr:cNvPr id="523" name="消防費平均値テキスト"/>
        <xdr:cNvSpPr txBox="1"/>
      </xdr:nvSpPr>
      <xdr:spPr>
        <a:xfrm>
          <a:off x="16370300" y="61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4" name="フローチャート : 判断 52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85598</xdr:rowOff>
    </xdr:from>
    <xdr:to>
      <xdr:col>22</xdr:col>
      <xdr:colOff>365125</xdr:colOff>
      <xdr:row>39</xdr:row>
      <xdr:rowOff>45339</xdr:rowOff>
    </xdr:to>
    <xdr:cxnSp macro="">
      <xdr:nvCxnSpPr>
        <xdr:cNvPr id="525" name="直線コネクタ 524"/>
        <xdr:cNvCxnSpPr/>
      </xdr:nvCxnSpPr>
      <xdr:spPr>
        <a:xfrm>
          <a:off x="14592300" y="6600698"/>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7" name="テキスト ボックス 526"/>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85598</xdr:rowOff>
    </xdr:from>
    <xdr:to>
      <xdr:col>21</xdr:col>
      <xdr:colOff>161925</xdr:colOff>
      <xdr:row>38</xdr:row>
      <xdr:rowOff>139192</xdr:rowOff>
    </xdr:to>
    <xdr:cxnSp macro="">
      <xdr:nvCxnSpPr>
        <xdr:cNvPr id="528" name="直線コネクタ 527"/>
        <xdr:cNvCxnSpPr/>
      </xdr:nvCxnSpPr>
      <xdr:spPr>
        <a:xfrm flipV="1">
          <a:off x="13703300" y="6600698"/>
          <a:ext cx="8890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0" name="テキスト ボックス 529"/>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164846</xdr:rowOff>
    </xdr:from>
    <xdr:to>
      <xdr:col>19</xdr:col>
      <xdr:colOff>644525</xdr:colOff>
      <xdr:row>38</xdr:row>
      <xdr:rowOff>139192</xdr:rowOff>
    </xdr:to>
    <xdr:cxnSp macro="">
      <xdr:nvCxnSpPr>
        <xdr:cNvPr id="531" name="直線コネクタ 530"/>
        <xdr:cNvCxnSpPr/>
      </xdr:nvCxnSpPr>
      <xdr:spPr>
        <a:xfrm>
          <a:off x="12814300" y="6508496"/>
          <a:ext cx="88900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3" name="テキスト ボックス 532"/>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5" name="テキスト ボックス 534"/>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140081</xdr:rowOff>
    </xdr:from>
    <xdr:to>
      <xdr:col>23</xdr:col>
      <xdr:colOff>568325</xdr:colOff>
      <xdr:row>39</xdr:row>
      <xdr:rowOff>70231</xdr:rowOff>
    </xdr:to>
    <xdr:sp macro="" textlink="">
      <xdr:nvSpPr>
        <xdr:cNvPr id="541" name="円/楕円 540"/>
        <xdr:cNvSpPr/>
      </xdr:nvSpPr>
      <xdr:spPr>
        <a:xfrm>
          <a:off x="162687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55008</xdr:rowOff>
    </xdr:from>
    <xdr:ext cx="469744" cy="259045"/>
    <xdr:sp macro="" textlink="">
      <xdr:nvSpPr>
        <xdr:cNvPr id="542" name="消防費該当値テキスト"/>
        <xdr:cNvSpPr txBox="1"/>
      </xdr:nvSpPr>
      <xdr:spPr>
        <a:xfrm>
          <a:off x="16370300" y="657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165989</xdr:rowOff>
    </xdr:from>
    <xdr:to>
      <xdr:col>22</xdr:col>
      <xdr:colOff>415925</xdr:colOff>
      <xdr:row>39</xdr:row>
      <xdr:rowOff>96139</xdr:rowOff>
    </xdr:to>
    <xdr:sp macro="" textlink="">
      <xdr:nvSpPr>
        <xdr:cNvPr id="543" name="円/楕円 542"/>
        <xdr:cNvSpPr/>
      </xdr:nvSpPr>
      <xdr:spPr>
        <a:xfrm>
          <a:off x="15430500" y="66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87266</xdr:rowOff>
    </xdr:from>
    <xdr:ext cx="469744" cy="259045"/>
    <xdr:sp macro="" textlink="">
      <xdr:nvSpPr>
        <xdr:cNvPr id="544" name="テキスト ボックス 543"/>
        <xdr:cNvSpPr txBox="1"/>
      </xdr:nvSpPr>
      <xdr:spPr>
        <a:xfrm>
          <a:off x="15246427" y="67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34798</xdr:rowOff>
    </xdr:from>
    <xdr:to>
      <xdr:col>21</xdr:col>
      <xdr:colOff>212725</xdr:colOff>
      <xdr:row>38</xdr:row>
      <xdr:rowOff>136398</xdr:rowOff>
    </xdr:to>
    <xdr:sp macro="" textlink="">
      <xdr:nvSpPr>
        <xdr:cNvPr id="545" name="円/楕円 544"/>
        <xdr:cNvSpPr/>
      </xdr:nvSpPr>
      <xdr:spPr>
        <a:xfrm>
          <a:off x="14541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127525</xdr:rowOff>
    </xdr:from>
    <xdr:ext cx="534377" cy="259045"/>
    <xdr:sp macro="" textlink="">
      <xdr:nvSpPr>
        <xdr:cNvPr id="546" name="テキスト ボックス 545"/>
        <xdr:cNvSpPr txBox="1"/>
      </xdr:nvSpPr>
      <xdr:spPr>
        <a:xfrm>
          <a:off x="14325111" y="66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88392</xdr:rowOff>
    </xdr:from>
    <xdr:to>
      <xdr:col>20</xdr:col>
      <xdr:colOff>9525</xdr:colOff>
      <xdr:row>39</xdr:row>
      <xdr:rowOff>18542</xdr:rowOff>
    </xdr:to>
    <xdr:sp macro="" textlink="">
      <xdr:nvSpPr>
        <xdr:cNvPr id="547" name="円/楕円 546"/>
        <xdr:cNvSpPr/>
      </xdr:nvSpPr>
      <xdr:spPr>
        <a:xfrm>
          <a:off x="136525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9669</xdr:rowOff>
    </xdr:from>
    <xdr:ext cx="469744" cy="259045"/>
    <xdr:sp macro="" textlink="">
      <xdr:nvSpPr>
        <xdr:cNvPr id="548" name="テキスト ボックス 547"/>
        <xdr:cNvSpPr txBox="1"/>
      </xdr:nvSpPr>
      <xdr:spPr>
        <a:xfrm>
          <a:off x="13468427"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114046</xdr:rowOff>
    </xdr:from>
    <xdr:to>
      <xdr:col>18</xdr:col>
      <xdr:colOff>492125</xdr:colOff>
      <xdr:row>38</xdr:row>
      <xdr:rowOff>44196</xdr:rowOff>
    </xdr:to>
    <xdr:sp macro="" textlink="">
      <xdr:nvSpPr>
        <xdr:cNvPr id="549" name="円/楕円 548"/>
        <xdr:cNvSpPr/>
      </xdr:nvSpPr>
      <xdr:spPr>
        <a:xfrm>
          <a:off x="12763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35323</xdr:rowOff>
    </xdr:from>
    <xdr:ext cx="534377" cy="259045"/>
    <xdr:sp macro="" textlink="">
      <xdr:nvSpPr>
        <xdr:cNvPr id="550" name="テキスト ボックス 549"/>
        <xdr:cNvSpPr txBox="1"/>
      </xdr:nvSpPr>
      <xdr:spPr>
        <a:xfrm>
          <a:off x="12547111" y="655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5" name="直線コネクタ 574"/>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6"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7" name="直線コネクタ 576"/>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78"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79" name="直線コネクタ 578"/>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118935</xdr:rowOff>
    </xdr:from>
    <xdr:to>
      <xdr:col>23</xdr:col>
      <xdr:colOff>517525</xdr:colOff>
      <xdr:row>56</xdr:row>
      <xdr:rowOff>164046</xdr:rowOff>
    </xdr:to>
    <xdr:cxnSp macro="">
      <xdr:nvCxnSpPr>
        <xdr:cNvPr id="580" name="直線コネクタ 579"/>
        <xdr:cNvCxnSpPr/>
      </xdr:nvCxnSpPr>
      <xdr:spPr>
        <a:xfrm flipV="1">
          <a:off x="15481300" y="9720135"/>
          <a:ext cx="8382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1"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2" name="フローチャート : 判断 581"/>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127394</xdr:rowOff>
    </xdr:from>
    <xdr:to>
      <xdr:col>22</xdr:col>
      <xdr:colOff>365125</xdr:colOff>
      <xdr:row>56</xdr:row>
      <xdr:rowOff>164046</xdr:rowOff>
    </xdr:to>
    <xdr:cxnSp macro="">
      <xdr:nvCxnSpPr>
        <xdr:cNvPr id="583" name="直線コネクタ 582"/>
        <xdr:cNvCxnSpPr/>
      </xdr:nvCxnSpPr>
      <xdr:spPr>
        <a:xfrm>
          <a:off x="14592300" y="9728594"/>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4" name="フローチャート : 判断 583"/>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5" name="テキスト ボックス 584"/>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127394</xdr:rowOff>
    </xdr:from>
    <xdr:to>
      <xdr:col>21</xdr:col>
      <xdr:colOff>161925</xdr:colOff>
      <xdr:row>57</xdr:row>
      <xdr:rowOff>50774</xdr:rowOff>
    </xdr:to>
    <xdr:cxnSp macro="">
      <xdr:nvCxnSpPr>
        <xdr:cNvPr id="586" name="直線コネクタ 585"/>
        <xdr:cNvCxnSpPr/>
      </xdr:nvCxnSpPr>
      <xdr:spPr>
        <a:xfrm flipV="1">
          <a:off x="13703300" y="9728594"/>
          <a:ext cx="889000" cy="9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7" name="フローチャート : 判断 586"/>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88" name="テキスト ボックス 587"/>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50774</xdr:rowOff>
    </xdr:from>
    <xdr:to>
      <xdr:col>19</xdr:col>
      <xdr:colOff>644525</xdr:colOff>
      <xdr:row>57</xdr:row>
      <xdr:rowOff>53060</xdr:rowOff>
    </xdr:to>
    <xdr:cxnSp macro="">
      <xdr:nvCxnSpPr>
        <xdr:cNvPr id="589" name="直線コネクタ 588"/>
        <xdr:cNvCxnSpPr/>
      </xdr:nvCxnSpPr>
      <xdr:spPr>
        <a:xfrm flipV="1">
          <a:off x="12814300" y="98234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0" name="フローチャート : 判断 589"/>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1" name="テキスト ボックス 590"/>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2" name="フローチャート : 判断 591"/>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3" name="テキスト ボックス 592"/>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68135</xdr:rowOff>
    </xdr:from>
    <xdr:to>
      <xdr:col>23</xdr:col>
      <xdr:colOff>568325</xdr:colOff>
      <xdr:row>56</xdr:row>
      <xdr:rowOff>169735</xdr:rowOff>
    </xdr:to>
    <xdr:sp macro="" textlink="">
      <xdr:nvSpPr>
        <xdr:cNvPr id="599" name="円/楕円 598"/>
        <xdr:cNvSpPr/>
      </xdr:nvSpPr>
      <xdr:spPr>
        <a:xfrm>
          <a:off x="16268700" y="96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46562</xdr:rowOff>
    </xdr:from>
    <xdr:ext cx="534377" cy="259045"/>
    <xdr:sp macro="" textlink="">
      <xdr:nvSpPr>
        <xdr:cNvPr id="600" name="教育費該当値テキスト"/>
        <xdr:cNvSpPr txBox="1"/>
      </xdr:nvSpPr>
      <xdr:spPr>
        <a:xfrm>
          <a:off x="16370300" y="96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31,545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113246</xdr:rowOff>
    </xdr:from>
    <xdr:to>
      <xdr:col>22</xdr:col>
      <xdr:colOff>415925</xdr:colOff>
      <xdr:row>57</xdr:row>
      <xdr:rowOff>43396</xdr:rowOff>
    </xdr:to>
    <xdr:sp macro="" textlink="">
      <xdr:nvSpPr>
        <xdr:cNvPr id="601" name="円/楕円 600"/>
        <xdr:cNvSpPr/>
      </xdr:nvSpPr>
      <xdr:spPr>
        <a:xfrm>
          <a:off x="15430500" y="97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34523</xdr:rowOff>
    </xdr:from>
    <xdr:ext cx="534377" cy="259045"/>
    <xdr:sp macro="" textlink="">
      <xdr:nvSpPr>
        <xdr:cNvPr id="602" name="テキスト ボックス 601"/>
        <xdr:cNvSpPr txBox="1"/>
      </xdr:nvSpPr>
      <xdr:spPr>
        <a:xfrm>
          <a:off x="15214111" y="98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76594</xdr:rowOff>
    </xdr:from>
    <xdr:to>
      <xdr:col>21</xdr:col>
      <xdr:colOff>212725</xdr:colOff>
      <xdr:row>57</xdr:row>
      <xdr:rowOff>6744</xdr:rowOff>
    </xdr:to>
    <xdr:sp macro="" textlink="">
      <xdr:nvSpPr>
        <xdr:cNvPr id="603" name="円/楕円 602"/>
        <xdr:cNvSpPr/>
      </xdr:nvSpPr>
      <xdr:spPr>
        <a:xfrm>
          <a:off x="14541500" y="96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169321</xdr:rowOff>
    </xdr:from>
    <xdr:ext cx="534377" cy="259045"/>
    <xdr:sp macro="" textlink="">
      <xdr:nvSpPr>
        <xdr:cNvPr id="604" name="テキスト ボックス 603"/>
        <xdr:cNvSpPr txBox="1"/>
      </xdr:nvSpPr>
      <xdr:spPr>
        <a:xfrm>
          <a:off x="14325111" y="97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171424</xdr:rowOff>
    </xdr:from>
    <xdr:to>
      <xdr:col>20</xdr:col>
      <xdr:colOff>9525</xdr:colOff>
      <xdr:row>57</xdr:row>
      <xdr:rowOff>101574</xdr:rowOff>
    </xdr:to>
    <xdr:sp macro="" textlink="">
      <xdr:nvSpPr>
        <xdr:cNvPr id="605" name="円/楕円 604"/>
        <xdr:cNvSpPr/>
      </xdr:nvSpPr>
      <xdr:spPr>
        <a:xfrm>
          <a:off x="13652500" y="97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92701</xdr:rowOff>
    </xdr:from>
    <xdr:ext cx="534377" cy="259045"/>
    <xdr:sp macro="" textlink="">
      <xdr:nvSpPr>
        <xdr:cNvPr id="606" name="テキスト ボックス 605"/>
        <xdr:cNvSpPr txBox="1"/>
      </xdr:nvSpPr>
      <xdr:spPr>
        <a:xfrm>
          <a:off x="13436111" y="98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2260</xdr:rowOff>
    </xdr:from>
    <xdr:to>
      <xdr:col>18</xdr:col>
      <xdr:colOff>492125</xdr:colOff>
      <xdr:row>57</xdr:row>
      <xdr:rowOff>103860</xdr:rowOff>
    </xdr:to>
    <xdr:sp macro="" textlink="">
      <xdr:nvSpPr>
        <xdr:cNvPr id="607" name="円/楕円 606"/>
        <xdr:cNvSpPr/>
      </xdr:nvSpPr>
      <xdr:spPr>
        <a:xfrm>
          <a:off x="12763500" y="97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94987</xdr:rowOff>
    </xdr:from>
    <xdr:ext cx="534377" cy="259045"/>
    <xdr:sp macro="" textlink="">
      <xdr:nvSpPr>
        <xdr:cNvPr id="608" name="テキスト ボックス 607"/>
        <xdr:cNvSpPr txBox="1"/>
      </xdr:nvSpPr>
      <xdr:spPr>
        <a:xfrm>
          <a:off x="12547111" y="98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2" name="テキスト ボックス 62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4" name="テキスト ボックス 62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6" name="テキスト ボックス 62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28" name="テキスト ボックス 62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0" name="テキスト ボックス 62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4" name="直線コネクタ 633"/>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7"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38" name="直線コネクタ 637"/>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33565</xdr:rowOff>
    </xdr:from>
    <xdr:to>
      <xdr:col>23</xdr:col>
      <xdr:colOff>517525</xdr:colOff>
      <xdr:row>78</xdr:row>
      <xdr:rowOff>138068</xdr:rowOff>
    </xdr:to>
    <xdr:cxnSp macro="">
      <xdr:nvCxnSpPr>
        <xdr:cNvPr id="639" name="直線コネクタ 638"/>
        <xdr:cNvCxnSpPr/>
      </xdr:nvCxnSpPr>
      <xdr:spPr>
        <a:xfrm>
          <a:off x="15481300" y="12720865"/>
          <a:ext cx="838200" cy="7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0"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1" name="フローチャート : 判断 640"/>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152763</xdr:rowOff>
    </xdr:from>
    <xdr:to>
      <xdr:col>22</xdr:col>
      <xdr:colOff>365125</xdr:colOff>
      <xdr:row>74</xdr:row>
      <xdr:rowOff>33565</xdr:rowOff>
    </xdr:to>
    <xdr:cxnSp macro="">
      <xdr:nvCxnSpPr>
        <xdr:cNvPr id="642" name="直線コネクタ 641"/>
        <xdr:cNvCxnSpPr/>
      </xdr:nvCxnSpPr>
      <xdr:spPr>
        <a:xfrm>
          <a:off x="14592300" y="12497163"/>
          <a:ext cx="889000" cy="2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3" name="フローチャート : 判断 642"/>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157134</xdr:rowOff>
    </xdr:from>
    <xdr:ext cx="378565" cy="259045"/>
    <xdr:sp macro="" textlink="">
      <xdr:nvSpPr>
        <xdr:cNvPr id="644" name="テキスト ボックス 643"/>
        <xdr:cNvSpPr txBox="1"/>
      </xdr:nvSpPr>
      <xdr:spPr>
        <a:xfrm>
          <a:off x="15292017" y="1318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128270</xdr:rowOff>
    </xdr:from>
    <xdr:to>
      <xdr:col>21</xdr:col>
      <xdr:colOff>161925</xdr:colOff>
      <xdr:row>72</xdr:row>
      <xdr:rowOff>152763</xdr:rowOff>
    </xdr:to>
    <xdr:cxnSp macro="">
      <xdr:nvCxnSpPr>
        <xdr:cNvPr id="645" name="直線コネクタ 644"/>
        <xdr:cNvCxnSpPr/>
      </xdr:nvCxnSpPr>
      <xdr:spPr>
        <a:xfrm>
          <a:off x="13703300" y="124726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6" name="フローチャート : 判断 645"/>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126109</xdr:rowOff>
    </xdr:from>
    <xdr:ext cx="378565" cy="259045"/>
    <xdr:sp macro="" textlink="">
      <xdr:nvSpPr>
        <xdr:cNvPr id="647" name="テキスト ボックス 646"/>
        <xdr:cNvSpPr txBox="1"/>
      </xdr:nvSpPr>
      <xdr:spPr>
        <a:xfrm>
          <a:off x="14403017" y="1315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128270</xdr:rowOff>
    </xdr:from>
    <xdr:to>
      <xdr:col>19</xdr:col>
      <xdr:colOff>644525</xdr:colOff>
      <xdr:row>79</xdr:row>
      <xdr:rowOff>98879</xdr:rowOff>
    </xdr:to>
    <xdr:cxnSp macro="">
      <xdr:nvCxnSpPr>
        <xdr:cNvPr id="648" name="直線コネクタ 647"/>
        <xdr:cNvCxnSpPr/>
      </xdr:nvCxnSpPr>
      <xdr:spPr>
        <a:xfrm flipV="1">
          <a:off x="12814300" y="12472670"/>
          <a:ext cx="889000" cy="117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49" name="フローチャート : 判断 648"/>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75</xdr:row>
      <xdr:rowOff>117946</xdr:rowOff>
    </xdr:from>
    <xdr:ext cx="378565" cy="259045"/>
    <xdr:sp macro="" textlink="">
      <xdr:nvSpPr>
        <xdr:cNvPr id="650" name="テキスト ボックス 649"/>
        <xdr:cNvSpPr txBox="1"/>
      </xdr:nvSpPr>
      <xdr:spPr>
        <a:xfrm>
          <a:off x="13514017" y="1297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1" name="フローチャート : 判断 650"/>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2" name="テキスト ボックス 651"/>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87268</xdr:rowOff>
    </xdr:from>
    <xdr:to>
      <xdr:col>23</xdr:col>
      <xdr:colOff>568325</xdr:colOff>
      <xdr:row>79</xdr:row>
      <xdr:rowOff>17418</xdr:rowOff>
    </xdr:to>
    <xdr:sp macro="" textlink="">
      <xdr:nvSpPr>
        <xdr:cNvPr id="658" name="円/楕円 657"/>
        <xdr:cNvSpPr/>
      </xdr:nvSpPr>
      <xdr:spPr>
        <a:xfrm>
          <a:off x="16268700" y="134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65695</xdr:rowOff>
    </xdr:from>
    <xdr:ext cx="313932" cy="259045"/>
    <xdr:sp macro="" textlink="">
      <xdr:nvSpPr>
        <xdr:cNvPr id="659" name="災害復旧費該当値テキスト"/>
        <xdr:cNvSpPr txBox="1"/>
      </xdr:nvSpPr>
      <xdr:spPr>
        <a:xfrm>
          <a:off x="16370300" y="13438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154215</xdr:rowOff>
    </xdr:from>
    <xdr:to>
      <xdr:col>22</xdr:col>
      <xdr:colOff>415925</xdr:colOff>
      <xdr:row>74</xdr:row>
      <xdr:rowOff>84365</xdr:rowOff>
    </xdr:to>
    <xdr:sp macro="" textlink="">
      <xdr:nvSpPr>
        <xdr:cNvPr id="660" name="円/楕円 659"/>
        <xdr:cNvSpPr/>
      </xdr:nvSpPr>
      <xdr:spPr>
        <a:xfrm>
          <a:off x="15430500" y="126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72</xdr:row>
      <xdr:rowOff>100892</xdr:rowOff>
    </xdr:from>
    <xdr:ext cx="378565" cy="259045"/>
    <xdr:sp macro="" textlink="">
      <xdr:nvSpPr>
        <xdr:cNvPr id="661" name="テキスト ボックス 660"/>
        <xdr:cNvSpPr txBox="1"/>
      </xdr:nvSpPr>
      <xdr:spPr>
        <a:xfrm>
          <a:off x="15292017" y="1244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101963</xdr:rowOff>
    </xdr:from>
    <xdr:to>
      <xdr:col>21</xdr:col>
      <xdr:colOff>212725</xdr:colOff>
      <xdr:row>73</xdr:row>
      <xdr:rowOff>32113</xdr:rowOff>
    </xdr:to>
    <xdr:sp macro="" textlink="">
      <xdr:nvSpPr>
        <xdr:cNvPr id="662" name="円/楕円 661"/>
        <xdr:cNvSpPr/>
      </xdr:nvSpPr>
      <xdr:spPr>
        <a:xfrm>
          <a:off x="14541500" y="1244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71</xdr:row>
      <xdr:rowOff>48640</xdr:rowOff>
    </xdr:from>
    <xdr:ext cx="378565" cy="259045"/>
    <xdr:sp macro="" textlink="">
      <xdr:nvSpPr>
        <xdr:cNvPr id="663" name="テキスト ボックス 662"/>
        <xdr:cNvSpPr txBox="1"/>
      </xdr:nvSpPr>
      <xdr:spPr>
        <a:xfrm>
          <a:off x="14403017" y="1222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77470</xdr:rowOff>
    </xdr:from>
    <xdr:to>
      <xdr:col>20</xdr:col>
      <xdr:colOff>9525</xdr:colOff>
      <xdr:row>73</xdr:row>
      <xdr:rowOff>7620</xdr:rowOff>
    </xdr:to>
    <xdr:sp macro="" textlink="">
      <xdr:nvSpPr>
        <xdr:cNvPr id="664" name="円/楕円 663"/>
        <xdr:cNvSpPr/>
      </xdr:nvSpPr>
      <xdr:spPr>
        <a:xfrm>
          <a:off x="13652500" y="124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71</xdr:row>
      <xdr:rowOff>24147</xdr:rowOff>
    </xdr:from>
    <xdr:ext cx="378565" cy="259045"/>
    <xdr:sp macro="" textlink="">
      <xdr:nvSpPr>
        <xdr:cNvPr id="665" name="テキスト ボックス 664"/>
        <xdr:cNvSpPr txBox="1"/>
      </xdr:nvSpPr>
      <xdr:spPr>
        <a:xfrm>
          <a:off x="13514017" y="12197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6" name="円/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7" name="テキスト ボックス 666"/>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1" name="直線コネクタ 690"/>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2"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3" name="直線コネクタ 692"/>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4"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5" name="直線コネクタ 694"/>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157531</xdr:rowOff>
    </xdr:from>
    <xdr:to>
      <xdr:col>23</xdr:col>
      <xdr:colOff>517525</xdr:colOff>
      <xdr:row>95</xdr:row>
      <xdr:rowOff>171095</xdr:rowOff>
    </xdr:to>
    <xdr:cxnSp macro="">
      <xdr:nvCxnSpPr>
        <xdr:cNvPr id="696" name="直線コネクタ 695"/>
        <xdr:cNvCxnSpPr/>
      </xdr:nvCxnSpPr>
      <xdr:spPr>
        <a:xfrm flipV="1">
          <a:off x="15481300" y="16445281"/>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7"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698" name="フローチャート : 判断 697"/>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70416</xdr:rowOff>
    </xdr:from>
    <xdr:to>
      <xdr:col>22</xdr:col>
      <xdr:colOff>365125</xdr:colOff>
      <xdr:row>95</xdr:row>
      <xdr:rowOff>171095</xdr:rowOff>
    </xdr:to>
    <xdr:cxnSp macro="">
      <xdr:nvCxnSpPr>
        <xdr:cNvPr id="699" name="直線コネクタ 698"/>
        <xdr:cNvCxnSpPr/>
      </xdr:nvCxnSpPr>
      <xdr:spPr>
        <a:xfrm>
          <a:off x="14592300" y="16358166"/>
          <a:ext cx="889000" cy="1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0" name="フローチャート : 判断 699"/>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1" name="テキスト ボックス 700"/>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64</xdr:rowOff>
    </xdr:from>
    <xdr:to>
      <xdr:col>21</xdr:col>
      <xdr:colOff>161925</xdr:colOff>
      <xdr:row>95</xdr:row>
      <xdr:rowOff>70416</xdr:rowOff>
    </xdr:to>
    <xdr:cxnSp macro="">
      <xdr:nvCxnSpPr>
        <xdr:cNvPr id="702" name="直線コネクタ 701"/>
        <xdr:cNvCxnSpPr/>
      </xdr:nvCxnSpPr>
      <xdr:spPr>
        <a:xfrm>
          <a:off x="13703300" y="16116364"/>
          <a:ext cx="889000" cy="2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3" name="フローチャート : 判断 702"/>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4" name="テキスト ボックス 703"/>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64</xdr:rowOff>
    </xdr:from>
    <xdr:to>
      <xdr:col>19</xdr:col>
      <xdr:colOff>644525</xdr:colOff>
      <xdr:row>95</xdr:row>
      <xdr:rowOff>45479</xdr:rowOff>
    </xdr:to>
    <xdr:cxnSp macro="">
      <xdr:nvCxnSpPr>
        <xdr:cNvPr id="705" name="直線コネクタ 704"/>
        <xdr:cNvCxnSpPr/>
      </xdr:nvCxnSpPr>
      <xdr:spPr>
        <a:xfrm flipV="1">
          <a:off x="12814300" y="16116364"/>
          <a:ext cx="889000" cy="2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6" name="フローチャート : 判断 705"/>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100035</xdr:rowOff>
    </xdr:from>
    <xdr:ext cx="534377" cy="259045"/>
    <xdr:sp macro="" textlink="">
      <xdr:nvSpPr>
        <xdr:cNvPr id="707" name="テキスト ボックス 706"/>
        <xdr:cNvSpPr txBox="1"/>
      </xdr:nvSpPr>
      <xdr:spPr>
        <a:xfrm>
          <a:off x="13436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08" name="フローチャート : 判断 707"/>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104608</xdr:rowOff>
    </xdr:from>
    <xdr:ext cx="534377" cy="259045"/>
    <xdr:sp macro="" textlink="">
      <xdr:nvSpPr>
        <xdr:cNvPr id="709" name="テキスト ボックス 708"/>
        <xdr:cNvSpPr txBox="1"/>
      </xdr:nvSpPr>
      <xdr:spPr>
        <a:xfrm>
          <a:off x="12547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106731</xdr:rowOff>
    </xdr:from>
    <xdr:to>
      <xdr:col>23</xdr:col>
      <xdr:colOff>568325</xdr:colOff>
      <xdr:row>96</xdr:row>
      <xdr:rowOff>36881</xdr:rowOff>
    </xdr:to>
    <xdr:sp macro="" textlink="">
      <xdr:nvSpPr>
        <xdr:cNvPr id="715" name="円/楕円 714"/>
        <xdr:cNvSpPr/>
      </xdr:nvSpPr>
      <xdr:spPr>
        <a:xfrm>
          <a:off x="16268700" y="163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85158</xdr:rowOff>
    </xdr:from>
    <xdr:ext cx="534377" cy="259045"/>
    <xdr:sp macro="" textlink="">
      <xdr:nvSpPr>
        <xdr:cNvPr id="716" name="公債費該当値テキスト"/>
        <xdr:cNvSpPr txBox="1"/>
      </xdr:nvSpPr>
      <xdr:spPr>
        <a:xfrm>
          <a:off x="16370300" y="163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30,064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120295</xdr:rowOff>
    </xdr:from>
    <xdr:to>
      <xdr:col>22</xdr:col>
      <xdr:colOff>415925</xdr:colOff>
      <xdr:row>96</xdr:row>
      <xdr:rowOff>50445</xdr:rowOff>
    </xdr:to>
    <xdr:sp macro="" textlink="">
      <xdr:nvSpPr>
        <xdr:cNvPr id="717" name="円/楕円 716"/>
        <xdr:cNvSpPr/>
      </xdr:nvSpPr>
      <xdr:spPr>
        <a:xfrm>
          <a:off x="15430500" y="164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41572</xdr:rowOff>
    </xdr:from>
    <xdr:ext cx="534377" cy="259045"/>
    <xdr:sp macro="" textlink="">
      <xdr:nvSpPr>
        <xdr:cNvPr id="718" name="テキスト ボックス 717"/>
        <xdr:cNvSpPr txBox="1"/>
      </xdr:nvSpPr>
      <xdr:spPr>
        <a:xfrm>
          <a:off x="15214111" y="165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19616</xdr:rowOff>
    </xdr:from>
    <xdr:to>
      <xdr:col>21</xdr:col>
      <xdr:colOff>212725</xdr:colOff>
      <xdr:row>95</xdr:row>
      <xdr:rowOff>121216</xdr:rowOff>
    </xdr:to>
    <xdr:sp macro="" textlink="">
      <xdr:nvSpPr>
        <xdr:cNvPr id="719" name="円/楕円 718"/>
        <xdr:cNvSpPr/>
      </xdr:nvSpPr>
      <xdr:spPr>
        <a:xfrm>
          <a:off x="14541500" y="163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112343</xdr:rowOff>
    </xdr:from>
    <xdr:ext cx="534377" cy="259045"/>
    <xdr:sp macro="" textlink="">
      <xdr:nvSpPr>
        <xdr:cNvPr id="720" name="テキスト ボックス 719"/>
        <xdr:cNvSpPr txBox="1"/>
      </xdr:nvSpPr>
      <xdr:spPr>
        <a:xfrm>
          <a:off x="14325111" y="164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120714</xdr:rowOff>
    </xdr:from>
    <xdr:to>
      <xdr:col>20</xdr:col>
      <xdr:colOff>9525</xdr:colOff>
      <xdr:row>94</xdr:row>
      <xdr:rowOff>50864</xdr:rowOff>
    </xdr:to>
    <xdr:sp macro="" textlink="">
      <xdr:nvSpPr>
        <xdr:cNvPr id="721" name="円/楕円 720"/>
        <xdr:cNvSpPr/>
      </xdr:nvSpPr>
      <xdr:spPr>
        <a:xfrm>
          <a:off x="13652500" y="160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67391</xdr:rowOff>
    </xdr:from>
    <xdr:ext cx="534377" cy="259045"/>
    <xdr:sp macro="" textlink="">
      <xdr:nvSpPr>
        <xdr:cNvPr id="722" name="テキスト ボックス 721"/>
        <xdr:cNvSpPr txBox="1"/>
      </xdr:nvSpPr>
      <xdr:spPr>
        <a:xfrm>
          <a:off x="13436111" y="158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166129</xdr:rowOff>
    </xdr:from>
    <xdr:to>
      <xdr:col>18</xdr:col>
      <xdr:colOff>492125</xdr:colOff>
      <xdr:row>95</xdr:row>
      <xdr:rowOff>96279</xdr:rowOff>
    </xdr:to>
    <xdr:sp macro="" textlink="">
      <xdr:nvSpPr>
        <xdr:cNvPr id="723" name="円/楕円 722"/>
        <xdr:cNvSpPr/>
      </xdr:nvSpPr>
      <xdr:spPr>
        <a:xfrm>
          <a:off x="12763500" y="162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112806</xdr:rowOff>
    </xdr:from>
    <xdr:ext cx="534377" cy="259045"/>
    <xdr:sp macro="" textlink="">
      <xdr:nvSpPr>
        <xdr:cNvPr id="724" name="テキスト ボックス 723"/>
        <xdr:cNvSpPr txBox="1"/>
      </xdr:nvSpPr>
      <xdr:spPr>
        <a:xfrm>
          <a:off x="12547111" y="160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6" name="直線コネクタ 745"/>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49"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0" name="直線コネクタ 749"/>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63348</xdr:rowOff>
    </xdr:from>
    <xdr:to>
      <xdr:col>32</xdr:col>
      <xdr:colOff>187325</xdr:colOff>
      <xdr:row>36</xdr:row>
      <xdr:rowOff>63805</xdr:rowOff>
    </xdr:to>
    <xdr:cxnSp macro="">
      <xdr:nvCxnSpPr>
        <xdr:cNvPr id="751" name="直線コネクタ 750"/>
        <xdr:cNvCxnSpPr/>
      </xdr:nvCxnSpPr>
      <xdr:spPr>
        <a:xfrm>
          <a:off x="21323300" y="623554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152366</xdr:rowOff>
    </xdr:from>
    <xdr:ext cx="378565" cy="259045"/>
    <xdr:sp macro="" textlink="">
      <xdr:nvSpPr>
        <xdr:cNvPr id="752" name="諸支出金平均値テキスト"/>
        <xdr:cNvSpPr txBox="1"/>
      </xdr:nvSpPr>
      <xdr:spPr>
        <a:xfrm>
          <a:off x="22212300" y="6496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3" name="フローチャート : 判断 752"/>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3912</xdr:rowOff>
    </xdr:from>
    <xdr:to>
      <xdr:col>31</xdr:col>
      <xdr:colOff>34925</xdr:colOff>
      <xdr:row>36</xdr:row>
      <xdr:rowOff>63348</xdr:rowOff>
    </xdr:to>
    <xdr:cxnSp macro="">
      <xdr:nvCxnSpPr>
        <xdr:cNvPr id="754" name="直線コネクタ 753"/>
        <xdr:cNvCxnSpPr/>
      </xdr:nvCxnSpPr>
      <xdr:spPr>
        <a:xfrm>
          <a:off x="20434300" y="5318862"/>
          <a:ext cx="889000" cy="9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5" name="フローチャート : 判断 754"/>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56811</xdr:rowOff>
    </xdr:from>
    <xdr:ext cx="378565" cy="259045"/>
    <xdr:sp macro="" textlink="">
      <xdr:nvSpPr>
        <xdr:cNvPr id="756" name="テキスト ボックス 755"/>
        <xdr:cNvSpPr txBox="1"/>
      </xdr:nvSpPr>
      <xdr:spPr>
        <a:xfrm>
          <a:off x="21134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3912</xdr:rowOff>
    </xdr:from>
    <xdr:to>
      <xdr:col>29</xdr:col>
      <xdr:colOff>517525</xdr:colOff>
      <xdr:row>36</xdr:row>
      <xdr:rowOff>29972</xdr:rowOff>
    </xdr:to>
    <xdr:cxnSp macro="">
      <xdr:nvCxnSpPr>
        <xdr:cNvPr id="757" name="直線コネクタ 756"/>
        <xdr:cNvCxnSpPr/>
      </xdr:nvCxnSpPr>
      <xdr:spPr>
        <a:xfrm flipV="1">
          <a:off x="19545300" y="5318862"/>
          <a:ext cx="889000" cy="88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58" name="フローチャート : 判断 757"/>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15663</xdr:rowOff>
    </xdr:from>
    <xdr:ext cx="378565" cy="259045"/>
    <xdr:sp macro="" textlink="">
      <xdr:nvSpPr>
        <xdr:cNvPr id="759" name="テキスト ボックス 758"/>
        <xdr:cNvSpPr txBox="1"/>
      </xdr:nvSpPr>
      <xdr:spPr>
        <a:xfrm>
          <a:off x="20245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29972</xdr:rowOff>
    </xdr:from>
    <xdr:to>
      <xdr:col>28</xdr:col>
      <xdr:colOff>314325</xdr:colOff>
      <xdr:row>36</xdr:row>
      <xdr:rowOff>64262</xdr:rowOff>
    </xdr:to>
    <xdr:cxnSp macro="">
      <xdr:nvCxnSpPr>
        <xdr:cNvPr id="760" name="直線コネクタ 759"/>
        <xdr:cNvCxnSpPr/>
      </xdr:nvCxnSpPr>
      <xdr:spPr>
        <a:xfrm flipV="1">
          <a:off x="18656300" y="62021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1" name="フローチャート : 判断 760"/>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134078</xdr:rowOff>
    </xdr:from>
    <xdr:ext cx="378565" cy="259045"/>
    <xdr:sp macro="" textlink="">
      <xdr:nvSpPr>
        <xdr:cNvPr id="762" name="テキスト ボックス 761"/>
        <xdr:cNvSpPr txBox="1"/>
      </xdr:nvSpPr>
      <xdr:spPr>
        <a:xfrm>
          <a:off x="19356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3" name="フローチャート : 判断 762"/>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78300</xdr:rowOff>
    </xdr:from>
    <xdr:ext cx="378565" cy="259045"/>
    <xdr:sp macro="" textlink="">
      <xdr:nvSpPr>
        <xdr:cNvPr id="764" name="テキスト ボックス 763"/>
        <xdr:cNvSpPr txBox="1"/>
      </xdr:nvSpPr>
      <xdr:spPr>
        <a:xfrm>
          <a:off x="18467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13005</xdr:rowOff>
    </xdr:from>
    <xdr:to>
      <xdr:col>32</xdr:col>
      <xdr:colOff>238125</xdr:colOff>
      <xdr:row>36</xdr:row>
      <xdr:rowOff>114605</xdr:rowOff>
    </xdr:to>
    <xdr:sp macro="" textlink="">
      <xdr:nvSpPr>
        <xdr:cNvPr id="770" name="円/楕円 769"/>
        <xdr:cNvSpPr/>
      </xdr:nvSpPr>
      <xdr:spPr>
        <a:xfrm>
          <a:off x="221107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35882</xdr:rowOff>
    </xdr:from>
    <xdr:ext cx="378565" cy="259045"/>
    <xdr:sp macro="" textlink="">
      <xdr:nvSpPr>
        <xdr:cNvPr id="771" name="諸支出金該当値テキスト"/>
        <xdr:cNvSpPr txBox="1"/>
      </xdr:nvSpPr>
      <xdr:spPr>
        <a:xfrm>
          <a:off x="22212300" y="6036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12548</xdr:rowOff>
    </xdr:from>
    <xdr:to>
      <xdr:col>31</xdr:col>
      <xdr:colOff>85725</xdr:colOff>
      <xdr:row>36</xdr:row>
      <xdr:rowOff>114148</xdr:rowOff>
    </xdr:to>
    <xdr:sp macro="" textlink="">
      <xdr:nvSpPr>
        <xdr:cNvPr id="772" name="円/楕円 771"/>
        <xdr:cNvSpPr/>
      </xdr:nvSpPr>
      <xdr:spPr>
        <a:xfrm>
          <a:off x="21272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34</xdr:row>
      <xdr:rowOff>130675</xdr:rowOff>
    </xdr:from>
    <xdr:ext cx="378565" cy="259045"/>
    <xdr:sp macro="" textlink="">
      <xdr:nvSpPr>
        <xdr:cNvPr id="773" name="テキスト ボックス 772"/>
        <xdr:cNvSpPr txBox="1"/>
      </xdr:nvSpPr>
      <xdr:spPr>
        <a:xfrm>
          <a:off x="21134017" y="595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124562</xdr:rowOff>
    </xdr:from>
    <xdr:to>
      <xdr:col>29</xdr:col>
      <xdr:colOff>568325</xdr:colOff>
      <xdr:row>31</xdr:row>
      <xdr:rowOff>54712</xdr:rowOff>
    </xdr:to>
    <xdr:sp macro="" textlink="">
      <xdr:nvSpPr>
        <xdr:cNvPr id="774" name="円/楕円 773"/>
        <xdr:cNvSpPr/>
      </xdr:nvSpPr>
      <xdr:spPr>
        <a:xfrm>
          <a:off x="20383500" y="52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71239</xdr:rowOff>
    </xdr:from>
    <xdr:ext cx="469744" cy="259045"/>
    <xdr:sp macro="" textlink="">
      <xdr:nvSpPr>
        <xdr:cNvPr id="775" name="テキスト ボックス 774"/>
        <xdr:cNvSpPr txBox="1"/>
      </xdr:nvSpPr>
      <xdr:spPr>
        <a:xfrm>
          <a:off x="20199427" y="504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150622</xdr:rowOff>
    </xdr:from>
    <xdr:to>
      <xdr:col>28</xdr:col>
      <xdr:colOff>365125</xdr:colOff>
      <xdr:row>36</xdr:row>
      <xdr:rowOff>80772</xdr:rowOff>
    </xdr:to>
    <xdr:sp macro="" textlink="">
      <xdr:nvSpPr>
        <xdr:cNvPr id="776" name="円/楕円 775"/>
        <xdr:cNvSpPr/>
      </xdr:nvSpPr>
      <xdr:spPr>
        <a:xfrm>
          <a:off x="19494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97299</xdr:rowOff>
    </xdr:from>
    <xdr:ext cx="378565" cy="259045"/>
    <xdr:sp macro="" textlink="">
      <xdr:nvSpPr>
        <xdr:cNvPr id="777" name="テキスト ボックス 776"/>
        <xdr:cNvSpPr txBox="1"/>
      </xdr:nvSpPr>
      <xdr:spPr>
        <a:xfrm>
          <a:off x="19356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13462</xdr:rowOff>
    </xdr:from>
    <xdr:to>
      <xdr:col>27</xdr:col>
      <xdr:colOff>161925</xdr:colOff>
      <xdr:row>36</xdr:row>
      <xdr:rowOff>115062</xdr:rowOff>
    </xdr:to>
    <xdr:sp macro="" textlink="">
      <xdr:nvSpPr>
        <xdr:cNvPr id="778" name="円/楕円 777"/>
        <xdr:cNvSpPr/>
      </xdr:nvSpPr>
      <xdr:spPr>
        <a:xfrm>
          <a:off x="18605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131589</xdr:rowOff>
    </xdr:from>
    <xdr:ext cx="378565" cy="259045"/>
    <xdr:sp macro="" textlink="">
      <xdr:nvSpPr>
        <xdr:cNvPr id="779" name="テキスト ボックス 778"/>
        <xdr:cNvSpPr txBox="1"/>
      </xdr:nvSpPr>
      <xdr:spPr>
        <a:xfrm>
          <a:off x="18467017" y="596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性質別と連動して普通建設事業費の多い土木費が類似団体平均に比べて低く、民生費が依然右肩上がりを続けている。衛生費、労働費、農林水産業費、商工費、消防費、教育費も類似団体平均よりも低い。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実質収支比率の分子である実質収支額は、前年度に比べ約</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億円減の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億円となり、分母である標準財政規模は前年度に比べ約</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433.9</a:t>
          </a:r>
          <a:r>
            <a:rPr kumimoji="1" lang="ja-JP" altLang="ja-JP" sz="1100">
              <a:solidFill>
                <a:schemeClr val="dk1"/>
              </a:solidFill>
              <a:effectLst/>
              <a:latin typeface="+mn-lt"/>
              <a:ea typeface="+mn-ea"/>
              <a:cs typeface="+mn-cs"/>
            </a:rPr>
            <a:t>億円となり、標準財政規模比における比率は</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財政調整基金残高については積立が約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億円、取崩が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51.8</a:t>
          </a:r>
          <a:r>
            <a:rPr kumimoji="1" lang="ja-JP" altLang="ja-JP" sz="1100">
              <a:solidFill>
                <a:schemeClr val="dk1"/>
              </a:solidFill>
              <a:effectLst/>
              <a:latin typeface="+mn-lt"/>
              <a:ea typeface="+mn-ea"/>
              <a:cs typeface="+mn-cs"/>
            </a:rPr>
            <a:t>億円となったことなどから標準財政規模比における比率は前年度に比べ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国民健康保険事業では、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年度比で</a:t>
          </a:r>
          <a:r>
            <a:rPr lang="ja-JP" altLang="ja-JP" sz="1100">
              <a:solidFill>
                <a:schemeClr val="dk1"/>
              </a:solidFill>
              <a:effectLst/>
              <a:latin typeface="+mn-lt"/>
              <a:ea typeface="+mn-ea"/>
              <a:cs typeface="+mn-cs"/>
            </a:rPr>
            <a:t>歳入は約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1,215</a:t>
          </a:r>
          <a:r>
            <a:rPr lang="ja-JP" altLang="ja-JP" sz="1100">
              <a:solidFill>
                <a:schemeClr val="dk1"/>
              </a:solidFill>
              <a:effectLst/>
              <a:latin typeface="+mn-lt"/>
              <a:ea typeface="+mn-ea"/>
              <a:cs typeface="+mn-cs"/>
            </a:rPr>
            <a:t>万円の増となった。主な要因は、保険税で税率改定と収納率の増による収納額が約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3,800</a:t>
          </a:r>
          <a:r>
            <a:rPr lang="ja-JP" altLang="ja-JP" sz="1100">
              <a:solidFill>
                <a:schemeClr val="dk1"/>
              </a:solidFill>
              <a:effectLst/>
              <a:latin typeface="+mn-lt"/>
              <a:ea typeface="+mn-ea"/>
              <a:cs typeface="+mn-cs"/>
            </a:rPr>
            <a:t>万円増、国の保険基盤安定繰入金の増や累積赤字解消分</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4,500</a:t>
          </a:r>
          <a:r>
            <a:rPr lang="ja-JP" altLang="ja-JP" sz="1100">
              <a:solidFill>
                <a:schemeClr val="dk1"/>
              </a:solidFill>
              <a:effectLst/>
              <a:latin typeface="+mn-lt"/>
              <a:ea typeface="+mn-ea"/>
              <a:cs typeface="+mn-cs"/>
            </a:rPr>
            <a:t>万円を含む一般会計繰入金が約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2,800</a:t>
          </a:r>
          <a:r>
            <a:rPr lang="ja-JP" altLang="ja-JP" sz="1100">
              <a:solidFill>
                <a:schemeClr val="dk1"/>
              </a:solidFill>
              <a:effectLst/>
              <a:latin typeface="+mn-lt"/>
              <a:ea typeface="+mn-ea"/>
              <a:cs typeface="+mn-cs"/>
            </a:rPr>
            <a:t>万円の増によるものである。</a:t>
          </a:r>
          <a:endParaRPr lang="ja-JP" altLang="ja-JP" sz="1400">
            <a:effectLst/>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保険税については、現年収納率が</a:t>
          </a:r>
          <a:r>
            <a:rPr lang="en-US" altLang="ja-JP" sz="1100" b="0" i="0" baseline="0">
              <a:solidFill>
                <a:schemeClr val="dk1"/>
              </a:solidFill>
              <a:effectLst/>
              <a:latin typeface="+mn-lt"/>
              <a:ea typeface="+mn-ea"/>
              <a:cs typeface="+mn-cs"/>
            </a:rPr>
            <a:t>90.98%</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91.08%</a:t>
          </a:r>
          <a:r>
            <a:rPr lang="ja-JP" altLang="en-US" sz="1100" b="0" i="0" baseline="0">
              <a:solidFill>
                <a:schemeClr val="dk1"/>
              </a:solidFill>
              <a:effectLst/>
              <a:latin typeface="+mn-lt"/>
              <a:ea typeface="+mn-ea"/>
              <a:cs typeface="+mn-cs"/>
            </a:rPr>
            <a:t>へ</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ポイント上昇</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、滞納収納率が</a:t>
          </a:r>
          <a:r>
            <a:rPr lang="en-US" altLang="ja-JP" sz="1100" b="0" i="0" baseline="0">
              <a:solidFill>
                <a:schemeClr val="dk1"/>
              </a:solidFill>
              <a:effectLst/>
              <a:latin typeface="+mn-lt"/>
              <a:ea typeface="+mn-ea"/>
              <a:cs typeface="+mn-cs"/>
            </a:rPr>
            <a:t>13.98%</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13.95%</a:t>
          </a:r>
          <a:r>
            <a:rPr lang="ja-JP" altLang="en-US" sz="1100" b="0" i="0" baseline="0">
              <a:solidFill>
                <a:schemeClr val="dk1"/>
              </a:solidFill>
              <a:effectLst/>
              <a:latin typeface="+mn-lt"/>
              <a:ea typeface="+mn-ea"/>
              <a:cs typeface="+mn-cs"/>
            </a:rPr>
            <a:t>へ</a:t>
          </a:r>
          <a:r>
            <a:rPr lang="en-US" altLang="ja-JP" sz="1100" b="0" i="0" baseline="0">
              <a:solidFill>
                <a:schemeClr val="dk1"/>
              </a:solidFill>
              <a:effectLst/>
              <a:latin typeface="+mn-lt"/>
              <a:ea typeface="+mn-ea"/>
              <a:cs typeface="+mn-cs"/>
            </a:rPr>
            <a:t>0.03</a:t>
          </a:r>
          <a:r>
            <a:rPr lang="ja-JP" altLang="ja-JP" sz="1100" b="0" i="0" baseline="0">
              <a:solidFill>
                <a:schemeClr val="dk1"/>
              </a:solidFill>
              <a:effectLst/>
              <a:latin typeface="+mn-lt"/>
              <a:ea typeface="+mn-ea"/>
              <a:cs typeface="+mn-cs"/>
            </a:rPr>
            <a:t>ポイント下降となったが、総収納額は約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3,800</a:t>
          </a:r>
          <a:r>
            <a:rPr lang="ja-JP" altLang="ja-JP" sz="1100" b="0" i="0" baseline="0">
              <a:solidFill>
                <a:schemeClr val="dk1"/>
              </a:solidFill>
              <a:effectLst/>
              <a:latin typeface="+mn-lt"/>
              <a:ea typeface="+mn-ea"/>
              <a:cs typeface="+mn-cs"/>
            </a:rPr>
            <a:t>万円増（調定額は約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5,200</a:t>
          </a:r>
          <a:r>
            <a:rPr lang="ja-JP" altLang="ja-JP" sz="1100" b="0" i="0" baseline="0">
              <a:solidFill>
                <a:schemeClr val="dk1"/>
              </a:solidFill>
              <a:effectLst/>
              <a:latin typeface="+mn-lt"/>
              <a:ea typeface="+mn-ea"/>
              <a:cs typeface="+mn-cs"/>
            </a:rPr>
            <a:t>万円増）となった。</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また、歳出は約</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1,527</a:t>
          </a:r>
          <a:r>
            <a:rPr lang="ja-JP" altLang="ja-JP" sz="1100">
              <a:solidFill>
                <a:schemeClr val="dk1"/>
              </a:solidFill>
              <a:effectLst/>
              <a:latin typeface="+mn-lt"/>
              <a:ea typeface="+mn-ea"/>
              <a:cs typeface="+mn-cs"/>
            </a:rPr>
            <a:t>万円の減となった。主な要因は、保険給付費が現計予算と比べて約</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5,000</a:t>
          </a:r>
          <a:r>
            <a:rPr lang="ja-JP" altLang="ja-JP" sz="1100">
              <a:solidFill>
                <a:schemeClr val="dk1"/>
              </a:solidFill>
              <a:effectLst/>
              <a:latin typeface="+mn-lt"/>
              <a:ea typeface="+mn-ea"/>
              <a:cs typeface="+mn-cs"/>
            </a:rPr>
            <a:t>万円の減となったことであり、薬価改定などによる調剤費用額や入院費用額の減、被保険者数の減が大きく影響したものと考える。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その結果、歳入が</a:t>
          </a:r>
          <a:r>
            <a:rPr lang="en-US" altLang="ja-JP" sz="1100">
              <a:solidFill>
                <a:schemeClr val="dk1"/>
              </a:solidFill>
              <a:effectLst/>
              <a:latin typeface="+mn-lt"/>
              <a:ea typeface="+mn-ea"/>
              <a:cs typeface="+mn-cs"/>
            </a:rPr>
            <a:t>279</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1,091</a:t>
          </a:r>
          <a:r>
            <a:rPr lang="ja-JP" altLang="ja-JP" sz="1100">
              <a:solidFill>
                <a:schemeClr val="dk1"/>
              </a:solidFill>
              <a:effectLst/>
              <a:latin typeface="+mn-lt"/>
              <a:ea typeface="+mn-ea"/>
              <a:cs typeface="+mn-cs"/>
            </a:rPr>
            <a:t>万円、歳出が</a:t>
          </a:r>
          <a:r>
            <a:rPr lang="en-US" altLang="ja-JP" sz="1100">
              <a:solidFill>
                <a:schemeClr val="dk1"/>
              </a:solidFill>
              <a:effectLst/>
              <a:latin typeface="+mn-lt"/>
              <a:ea typeface="+mn-ea"/>
              <a:cs typeface="+mn-cs"/>
            </a:rPr>
            <a:t>278</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6,925</a:t>
          </a:r>
          <a:r>
            <a:rPr lang="ja-JP" altLang="ja-JP" sz="1100">
              <a:solidFill>
                <a:schemeClr val="dk1"/>
              </a:solidFill>
              <a:effectLst/>
              <a:latin typeface="+mn-lt"/>
              <a:ea typeface="+mn-ea"/>
              <a:cs typeface="+mn-cs"/>
            </a:rPr>
            <a:t>万円で、実質収支額は</a:t>
          </a:r>
          <a:r>
            <a:rPr lang="en-US" altLang="ja-JP" sz="1100">
              <a:solidFill>
                <a:schemeClr val="dk1"/>
              </a:solidFill>
              <a:effectLst/>
              <a:latin typeface="+mn-lt"/>
              <a:ea typeface="+mn-ea"/>
              <a:cs typeface="+mn-cs"/>
            </a:rPr>
            <a:t>4,166</a:t>
          </a:r>
          <a:r>
            <a:rPr lang="ja-JP" altLang="ja-JP" sz="1100">
              <a:solidFill>
                <a:schemeClr val="dk1"/>
              </a:solidFill>
              <a:effectLst/>
              <a:latin typeface="+mn-lt"/>
              <a:ea typeface="+mn-ea"/>
              <a:cs typeface="+mn-cs"/>
            </a:rPr>
            <a:t>万円の黒字となり、平成</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年間続いていた累積赤字は解消となった。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病院事業会計では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年度に水道事業会計の長期借入金の</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億円の返済があるため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流動負債が</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億円増加</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。また、兵庫県市町村職員退職手当組合への超過払いが</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億円新たに発生した。それらを補てんするため、一般会計から長期借入金</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億円と兵庫県市町村職員退職手当組合への超過払い分の一部</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億円を受け入れ</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、収益的収支の黒字化が達成できず、資金不足額が</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億円増加</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0"/>
          <a:r>
            <a:rPr lang="ja-JP" altLang="en-US" sz="1100">
              <a:solidFill>
                <a:schemeClr val="dk1"/>
              </a:solidFill>
              <a:effectLst/>
              <a:latin typeface="+mn-lt"/>
              <a:ea typeface="+mn-ea"/>
              <a:cs typeface="+mn-cs"/>
            </a:rPr>
            <a:t>　実質公債費比率の分子については、昨年度より約</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億円の減となった。</a:t>
          </a:r>
          <a:endParaRPr lang="en-US" altLang="ja-JP" sz="1100">
            <a:solidFill>
              <a:schemeClr val="dk1"/>
            </a:solidFill>
            <a:effectLst/>
            <a:latin typeface="+mn-lt"/>
            <a:ea typeface="+mn-ea"/>
            <a:cs typeface="+mn-cs"/>
          </a:endParaRPr>
        </a:p>
        <a:p>
          <a:pPr latinLnBrk="0"/>
          <a:r>
            <a:rPr lang="ja-JP" altLang="en-US" sz="1100">
              <a:solidFill>
                <a:schemeClr val="dk1"/>
              </a:solidFill>
              <a:effectLst/>
              <a:latin typeface="+mn-lt"/>
              <a:ea typeface="+mn-ea"/>
              <a:cs typeface="+mn-cs"/>
            </a:rPr>
            <a:t>　主な要因は、地方債抑制等により元利償還金が</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億円、公営企業債の元利償還金に対する繰入金が約</a:t>
          </a:r>
          <a:r>
            <a:rPr lang="en-US" altLang="ja-JP" sz="1100">
              <a:solidFill>
                <a:schemeClr val="dk1"/>
              </a:solidFill>
              <a:effectLst/>
              <a:latin typeface="+mn-lt"/>
              <a:ea typeface="+mn-ea"/>
              <a:cs typeface="+mn-cs"/>
            </a:rPr>
            <a:t>1.3</a:t>
          </a:r>
          <a:r>
            <a:rPr lang="ja-JP" altLang="en-US" sz="1100">
              <a:solidFill>
                <a:schemeClr val="dk1"/>
              </a:solidFill>
              <a:effectLst/>
              <a:latin typeface="+mn-lt"/>
              <a:ea typeface="+mn-ea"/>
              <a:cs typeface="+mn-cs"/>
            </a:rPr>
            <a:t>億円の減となったことによる。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将来負担額は前年度に比べて約</a:t>
          </a:r>
          <a:r>
            <a:rPr kumimoji="1" lang="en-US" altLang="ja-JP" sz="1100">
              <a:solidFill>
                <a:schemeClr val="dk1"/>
              </a:solidFill>
              <a:effectLst/>
              <a:latin typeface="+mn-lt"/>
              <a:ea typeface="+mn-ea"/>
              <a:cs typeface="+mn-cs"/>
            </a:rPr>
            <a:t>61.4</a:t>
          </a:r>
          <a:r>
            <a:rPr kumimoji="1" lang="ja-JP" altLang="ja-JP" sz="1100">
              <a:solidFill>
                <a:schemeClr val="dk1"/>
              </a:solidFill>
              <a:effectLst/>
              <a:latin typeface="+mn-lt"/>
              <a:ea typeface="+mn-ea"/>
              <a:cs typeface="+mn-cs"/>
            </a:rPr>
            <a:t>億円の減となっ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債務負担行為に基づく支出予定額が約</a:t>
          </a:r>
          <a:r>
            <a:rPr kumimoji="1" lang="en-US" altLang="ja-JP" sz="1100">
              <a:solidFill>
                <a:schemeClr val="dk1"/>
              </a:solidFill>
              <a:effectLst/>
              <a:latin typeface="+mn-lt"/>
              <a:ea typeface="+mn-ea"/>
              <a:cs typeface="+mn-cs"/>
            </a:rPr>
            <a:t>18.8</a:t>
          </a:r>
          <a:r>
            <a:rPr kumimoji="1" lang="ja-JP" altLang="en-US" sz="1100">
              <a:solidFill>
                <a:schemeClr val="dk1"/>
              </a:solidFill>
              <a:effectLst/>
              <a:latin typeface="+mn-lt"/>
              <a:ea typeface="+mn-ea"/>
              <a:cs typeface="+mn-cs"/>
            </a:rPr>
            <a:t>億円、一般会計等に係る</a:t>
          </a:r>
          <a:r>
            <a:rPr kumimoji="1" lang="ja-JP" altLang="ja-JP" sz="1100">
              <a:solidFill>
                <a:schemeClr val="dk1"/>
              </a:solidFill>
              <a:effectLst/>
              <a:latin typeface="+mn-lt"/>
              <a:ea typeface="+mn-ea"/>
              <a:cs typeface="+mn-cs"/>
            </a:rPr>
            <a:t>地方債の現在高が約</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億円、公営企業</a:t>
          </a:r>
          <a:r>
            <a:rPr kumimoji="1" lang="ja-JP" altLang="en-US" sz="1100">
              <a:solidFill>
                <a:schemeClr val="dk1"/>
              </a:solidFill>
              <a:effectLst/>
              <a:latin typeface="+mn-lt"/>
              <a:ea typeface="+mn-ea"/>
              <a:cs typeface="+mn-cs"/>
            </a:rPr>
            <a:t>債</a:t>
          </a:r>
          <a:r>
            <a:rPr kumimoji="1" lang="ja-JP" altLang="ja-JP" sz="1100">
              <a:solidFill>
                <a:schemeClr val="dk1"/>
              </a:solidFill>
              <a:effectLst/>
              <a:latin typeface="+mn-lt"/>
              <a:ea typeface="+mn-ea"/>
              <a:cs typeface="+mn-cs"/>
            </a:rPr>
            <a:t>等繰入見込額が</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億円の減となったことによる。</a:t>
          </a:r>
          <a:endParaRPr lang="ja-JP" altLang="ja-JP" sz="1400">
            <a:effectLst/>
          </a:endParaRPr>
        </a:p>
        <a:p>
          <a:r>
            <a:rPr kumimoji="1" lang="ja-JP" altLang="ja-JP" sz="1100">
              <a:solidFill>
                <a:schemeClr val="dk1"/>
              </a:solidFill>
              <a:effectLst/>
              <a:latin typeface="+mn-lt"/>
              <a:ea typeface="+mn-ea"/>
              <a:cs typeface="+mn-cs"/>
            </a:rPr>
            <a:t>　分子から差し引く充当可能財源等は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a:t>
          </a:r>
          <a:r>
            <a:rPr kumimoji="1" lang="ja-JP" altLang="en-US" sz="1100">
              <a:solidFill>
                <a:schemeClr val="dk1"/>
              </a:solidFill>
              <a:effectLst/>
              <a:latin typeface="+mn-lt"/>
              <a:ea typeface="+mn-ea"/>
              <a:cs typeface="+mn-cs"/>
            </a:rPr>
            <a:t>特定歳入の</a:t>
          </a:r>
          <a:r>
            <a:rPr kumimoji="1" lang="ja-JP" altLang="ja-JP" sz="1100">
              <a:solidFill>
                <a:schemeClr val="dk1"/>
              </a:solidFill>
              <a:effectLst/>
              <a:latin typeface="+mn-lt"/>
              <a:ea typeface="+mn-ea"/>
              <a:cs typeface="+mn-cs"/>
            </a:rPr>
            <a:t>減などに伴い、約</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億円の減となっている。</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234,349
231,407
101.80
76,206,730
75,351,155
369,197
43,394,954
72,133,174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30.8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債務償還可能年数については総務省で算出式を精査中であり、財政状況資料集において平成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234,349
231,407
101.80
76,206,730
75,351,155
369,197
43,394,954
72,133,174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30.8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234,349
231,407
101.80
76,206,730
75,351,155
369,197
43,394,954
72,133,174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30.8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76206730</v>
      </c>
      <c r="BO4" s="381"/>
      <c r="BP4" s="381"/>
      <c r="BQ4" s="381"/>
      <c r="BR4" s="381"/>
      <c r="BS4" s="381"/>
      <c r="BT4" s="381"/>
      <c r="BU4" s="382"/>
      <c r="BV4" s="380">
        <v>74425425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0.9</v>
      </c>
      <c r="CU4" s="387"/>
      <c r="CV4" s="387"/>
      <c r="CW4" s="387"/>
      <c r="CX4" s="387"/>
      <c r="CY4" s="387"/>
      <c r="CZ4" s="387"/>
      <c r="DA4" s="388"/>
      <c r="DB4" s="386">
        <v>1.9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75351155</v>
      </c>
      <c r="BO5" s="418"/>
      <c r="BP5" s="418"/>
      <c r="BQ5" s="418"/>
      <c r="BR5" s="418"/>
      <c r="BS5" s="418"/>
      <c r="BT5" s="418"/>
      <c r="BU5" s="419"/>
      <c r="BV5" s="417">
        <v>73185907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96.9</v>
      </c>
      <c r="CU5" s="415"/>
      <c r="CV5" s="415"/>
      <c r="CW5" s="415"/>
      <c r="CX5" s="415"/>
      <c r="CY5" s="415"/>
      <c r="CZ5" s="415"/>
      <c r="DA5" s="416"/>
      <c r="DB5" s="414">
        <v>96.3</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855575</v>
      </c>
      <c r="BO6" s="418"/>
      <c r="BP6" s="418"/>
      <c r="BQ6" s="418"/>
      <c r="BR6" s="418"/>
      <c r="BS6" s="418"/>
      <c r="BT6" s="418"/>
      <c r="BU6" s="419"/>
      <c r="BV6" s="417">
        <v>1239518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103.8</v>
      </c>
      <c r="CU6" s="455"/>
      <c r="CV6" s="455"/>
      <c r="CW6" s="455"/>
      <c r="CX6" s="455"/>
      <c r="CY6" s="455"/>
      <c r="CZ6" s="455"/>
      <c r="DA6" s="456"/>
      <c r="DB6" s="454">
        <v>104.2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486378</v>
      </c>
      <c r="BO7" s="418"/>
      <c r="BP7" s="418"/>
      <c r="BQ7" s="418"/>
      <c r="BR7" s="418"/>
      <c r="BS7" s="418"/>
      <c r="BT7" s="418"/>
      <c r="BU7" s="419"/>
      <c r="BV7" s="417">
        <v>435269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43394954</v>
      </c>
      <c r="CU7" s="418"/>
      <c r="CV7" s="418"/>
      <c r="CW7" s="418"/>
      <c r="CX7" s="418"/>
      <c r="CY7" s="418"/>
      <c r="CZ7" s="418"/>
      <c r="DA7" s="419"/>
      <c r="DB7" s="417">
        <v>43073912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369197</v>
      </c>
      <c r="BO8" s="418"/>
      <c r="BP8" s="418"/>
      <c r="BQ8" s="418"/>
      <c r="BR8" s="418"/>
      <c r="BS8" s="418"/>
      <c r="BT8" s="418"/>
      <c r="BU8" s="419"/>
      <c r="BV8" s="417">
        <v>804249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0.88</v>
      </c>
      <c r="CU8" s="458"/>
      <c r="CV8" s="458"/>
      <c r="CW8" s="458"/>
      <c r="CX8" s="458"/>
      <c r="CY8" s="458"/>
      <c r="CZ8" s="458"/>
      <c r="DA8" s="459"/>
      <c r="DB8" s="457">
        <v>0.87</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224903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-435052</v>
      </c>
      <c r="BO9" s="418"/>
      <c r="BP9" s="418"/>
      <c r="BQ9" s="418"/>
      <c r="BR9" s="418"/>
      <c r="BS9" s="418"/>
      <c r="BT9" s="418"/>
      <c r="BU9" s="419"/>
      <c r="BV9" s="417">
        <v>287435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13.3</v>
      </c>
      <c r="CU9" s="415"/>
      <c r="CV9" s="415"/>
      <c r="CW9" s="415"/>
      <c r="CX9" s="415"/>
      <c r="CY9" s="415"/>
      <c r="CZ9" s="415"/>
      <c r="DA9" s="416"/>
      <c r="DB9" s="414">
        <v>13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225700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297281</v>
      </c>
      <c r="BO10" s="418"/>
      <c r="BP10" s="418"/>
      <c r="BQ10" s="418"/>
      <c r="BR10" s="418"/>
      <c r="BS10" s="418"/>
      <c r="BT10" s="418"/>
      <c r="BU10" s="419"/>
      <c r="BV10" s="417">
        <v>152261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436200</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234349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300000</v>
      </c>
      <c r="BO12" s="418"/>
      <c r="BP12" s="418"/>
      <c r="BQ12" s="418"/>
      <c r="BR12" s="418"/>
      <c r="BS12" s="418"/>
      <c r="BT12" s="418"/>
      <c r="BU12" s="419"/>
      <c r="BV12" s="417">
        <v>400000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231407</v>
      </c>
      <c r="S13" s="499"/>
      <c r="T13" s="499"/>
      <c r="U13" s="499"/>
      <c r="V13" s="500"/>
      <c r="W13" s="433" t="s">
        <v>123</v>
      </c>
      <c r="X13" s="434"/>
      <c r="Y13" s="434"/>
      <c r="Z13" s="434"/>
      <c r="AA13" s="434"/>
      <c r="AB13" s="424"/>
      <c r="AC13" s="468">
        <v>854</v>
      </c>
      <c r="AD13" s="469"/>
      <c r="AE13" s="469"/>
      <c r="AF13" s="469"/>
      <c r="AG13" s="508"/>
      <c r="AH13" s="468">
        <v>824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-1571</v>
      </c>
      <c r="BO13" s="418"/>
      <c r="BP13" s="418"/>
      <c r="BQ13" s="418"/>
      <c r="BR13" s="418"/>
      <c r="BS13" s="418"/>
      <c r="BT13" s="418"/>
      <c r="BU13" s="419"/>
      <c r="BV13" s="417">
        <v>39696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4.4000000000000004</v>
      </c>
      <c r="CU13" s="415"/>
      <c r="CV13" s="415"/>
      <c r="CW13" s="415"/>
      <c r="CX13" s="415"/>
      <c r="CY13" s="415"/>
      <c r="CZ13" s="415"/>
      <c r="DA13" s="416"/>
      <c r="DB13" s="414">
        <v>5.3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233962</v>
      </c>
      <c r="S14" s="499"/>
      <c r="T14" s="499"/>
      <c r="U14" s="499"/>
      <c r="V14" s="500"/>
      <c r="W14" s="407"/>
      <c r="X14" s="408"/>
      <c r="Y14" s="408"/>
      <c r="Z14" s="408"/>
      <c r="AA14" s="408"/>
      <c r="AB14" s="397"/>
      <c r="AC14" s="501">
        <v>0.9</v>
      </c>
      <c r="AD14" s="502"/>
      <c r="AE14" s="502"/>
      <c r="AF14" s="502"/>
      <c r="AG14" s="503"/>
      <c r="AH14" s="501">
        <v>0.9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30.8</v>
      </c>
      <c r="CU14" s="513"/>
      <c r="CV14" s="513"/>
      <c r="CW14" s="513"/>
      <c r="CX14" s="513"/>
      <c r="CY14" s="513"/>
      <c r="CZ14" s="513"/>
      <c r="DA14" s="514"/>
      <c r="DB14" s="512">
        <v>43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231063</v>
      </c>
      <c r="S15" s="499"/>
      <c r="T15" s="499"/>
      <c r="U15" s="499"/>
      <c r="V15" s="500"/>
      <c r="W15" s="433" t="s">
        <v>130</v>
      </c>
      <c r="X15" s="434"/>
      <c r="Y15" s="434"/>
      <c r="Z15" s="434"/>
      <c r="AA15" s="434"/>
      <c r="AB15" s="424"/>
      <c r="AC15" s="468">
        <v>18010</v>
      </c>
      <c r="AD15" s="469"/>
      <c r="AE15" s="469"/>
      <c r="AF15" s="469"/>
      <c r="AG15" s="508"/>
      <c r="AH15" s="468">
        <v>17703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28418414</v>
      </c>
      <c r="BO15" s="381"/>
      <c r="BP15" s="381"/>
      <c r="BQ15" s="381"/>
      <c r="BR15" s="381"/>
      <c r="BS15" s="381"/>
      <c r="BT15" s="381"/>
      <c r="BU15" s="382"/>
      <c r="BV15" s="380">
        <v>27637056</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19.8</v>
      </c>
      <c r="AD16" s="502"/>
      <c r="AE16" s="502"/>
      <c r="AF16" s="502"/>
      <c r="AG16" s="503"/>
      <c r="AH16" s="501">
        <v>20</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31802899</v>
      </c>
      <c r="BO16" s="418"/>
      <c r="BP16" s="418"/>
      <c r="BQ16" s="418"/>
      <c r="BR16" s="418"/>
      <c r="BS16" s="418"/>
      <c r="BT16" s="418"/>
      <c r="BU16" s="419"/>
      <c r="BV16" s="417">
        <v>31418642</v>
      </c>
      <c r="BW16" s="418"/>
      <c r="BX16" s="418"/>
      <c r="BY16" s="418"/>
      <c r="BZ16" s="418"/>
      <c r="CA16" s="418"/>
      <c r="CB16" s="418"/>
      <c r="CC16" s="419"/>
      <c r="CD16" s="154"/>
      <c r="CE16" s="524" t="s">
        <v>136</v>
      </c>
      <c r="CF16" s="524"/>
      <c r="CG16" s="524"/>
      <c r="CH16" s="524"/>
      <c r="CI16" s="524"/>
      <c r="CJ16" s="524"/>
      <c r="CK16" s="524"/>
      <c r="CL16" s="524"/>
      <c r="CM16" s="524"/>
      <c r="CN16" s="524"/>
      <c r="CO16" s="524"/>
      <c r="CP16" s="524"/>
      <c r="CQ16" s="524"/>
      <c r="CR16" s="524"/>
      <c r="CS16" s="525"/>
      <c r="CT16" s="414">
        <v>6.9</v>
      </c>
      <c r="CU16" s="415"/>
      <c r="CV16" s="415"/>
      <c r="CW16" s="415"/>
      <c r="CX16" s="415"/>
      <c r="CY16" s="415"/>
      <c r="CZ16" s="415"/>
      <c r="DA16" s="416"/>
      <c r="DB16" s="414">
        <v>2.7</v>
      </c>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72136</v>
      </c>
      <c r="AD17" s="469"/>
      <c r="AE17" s="469"/>
      <c r="AF17" s="469"/>
      <c r="AG17" s="508"/>
      <c r="AH17" s="468">
        <v>69947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36991214</v>
      </c>
      <c r="BO17" s="418"/>
      <c r="BP17" s="418"/>
      <c r="BQ17" s="418"/>
      <c r="BR17" s="418"/>
      <c r="BS17" s="418"/>
      <c r="BT17" s="418"/>
      <c r="BU17" s="419"/>
      <c r="BV17" s="417">
        <v>35896467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101.8</v>
      </c>
      <c r="M18" s="530"/>
      <c r="N18" s="530"/>
      <c r="O18" s="530"/>
      <c r="P18" s="530"/>
      <c r="Q18" s="530"/>
      <c r="R18" s="531"/>
      <c r="S18" s="531"/>
      <c r="T18" s="531"/>
      <c r="U18" s="531"/>
      <c r="V18" s="532"/>
      <c r="W18" s="435"/>
      <c r="X18" s="436"/>
      <c r="Y18" s="436"/>
      <c r="Z18" s="436"/>
      <c r="AA18" s="436"/>
      <c r="AB18" s="427"/>
      <c r="AC18" s="533">
        <v>79.3</v>
      </c>
      <c r="AD18" s="534"/>
      <c r="AE18" s="534"/>
      <c r="AF18" s="534"/>
      <c r="AG18" s="535"/>
      <c r="AH18" s="533">
        <v>79.099999999999994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42718078</v>
      </c>
      <c r="BO18" s="418"/>
      <c r="BP18" s="418"/>
      <c r="BQ18" s="418"/>
      <c r="BR18" s="418"/>
      <c r="BS18" s="418"/>
      <c r="BT18" s="418"/>
      <c r="BU18" s="419"/>
      <c r="BV18" s="417">
        <v>43460599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2209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51903342</v>
      </c>
      <c r="BO19" s="418"/>
      <c r="BP19" s="418"/>
      <c r="BQ19" s="418"/>
      <c r="BR19" s="418"/>
      <c r="BS19" s="418"/>
      <c r="BT19" s="418"/>
      <c r="BU19" s="419"/>
      <c r="BV19" s="417">
        <v>51458065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94140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72133174</v>
      </c>
      <c r="BO23" s="418"/>
      <c r="BP23" s="418"/>
      <c r="BQ23" s="418"/>
      <c r="BR23" s="418"/>
      <c r="BS23" s="418"/>
      <c r="BT23" s="418"/>
      <c r="BU23" s="419"/>
      <c r="BV23" s="417">
        <v>73667591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8802</v>
      </c>
      <c r="R24" s="469"/>
      <c r="S24" s="469"/>
      <c r="T24" s="469"/>
      <c r="U24" s="469"/>
      <c r="V24" s="508"/>
      <c r="W24" s="563"/>
      <c r="X24" s="551"/>
      <c r="Y24" s="552"/>
      <c r="Z24" s="467" t="s">
        <v>155</v>
      </c>
      <c r="AA24" s="447"/>
      <c r="AB24" s="447"/>
      <c r="AC24" s="447"/>
      <c r="AD24" s="447"/>
      <c r="AE24" s="447"/>
      <c r="AF24" s="447"/>
      <c r="AG24" s="448"/>
      <c r="AH24" s="468">
        <v>1332</v>
      </c>
      <c r="AI24" s="469"/>
      <c r="AJ24" s="469"/>
      <c r="AK24" s="469"/>
      <c r="AL24" s="508"/>
      <c r="AM24" s="468">
        <v>4070592</v>
      </c>
      <c r="AN24" s="469"/>
      <c r="AO24" s="469"/>
      <c r="AP24" s="469"/>
      <c r="AQ24" s="469"/>
      <c r="AR24" s="508"/>
      <c r="AS24" s="468">
        <v>3056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58009345</v>
      </c>
      <c r="BO24" s="418"/>
      <c r="BP24" s="418"/>
      <c r="BQ24" s="418"/>
      <c r="BR24" s="418"/>
      <c r="BS24" s="418"/>
      <c r="BT24" s="418"/>
      <c r="BU24" s="419"/>
      <c r="BV24" s="417">
        <v>57768817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7400</v>
      </c>
      <c r="R25" s="469"/>
      <c r="S25" s="469"/>
      <c r="T25" s="469"/>
      <c r="U25" s="469"/>
      <c r="V25" s="508"/>
      <c r="W25" s="563"/>
      <c r="X25" s="551"/>
      <c r="Y25" s="552"/>
      <c r="Z25" s="467" t="s">
        <v>158</v>
      </c>
      <c r="AA25" s="447"/>
      <c r="AB25" s="447"/>
      <c r="AC25" s="447"/>
      <c r="AD25" s="447"/>
      <c r="AE25" s="447"/>
      <c r="AF25" s="447"/>
      <c r="AG25" s="448"/>
      <c r="AH25" s="468">
        <v>235</v>
      </c>
      <c r="AI25" s="469"/>
      <c r="AJ25" s="469"/>
      <c r="AK25" s="469"/>
      <c r="AL25" s="508"/>
      <c r="AM25" s="468">
        <v>674920</v>
      </c>
      <c r="AN25" s="469"/>
      <c r="AO25" s="469"/>
      <c r="AP25" s="469"/>
      <c r="AQ25" s="469"/>
      <c r="AR25" s="508"/>
      <c r="AS25" s="468">
        <v>2872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15826013</v>
      </c>
      <c r="BO25" s="381"/>
      <c r="BP25" s="381"/>
      <c r="BQ25" s="381"/>
      <c r="BR25" s="381"/>
      <c r="BS25" s="381"/>
      <c r="BT25" s="381"/>
      <c r="BU25" s="382"/>
      <c r="BV25" s="380">
        <v>18572628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6479</v>
      </c>
      <c r="R26" s="469"/>
      <c r="S26" s="469"/>
      <c r="T26" s="469"/>
      <c r="U26" s="469"/>
      <c r="V26" s="508"/>
      <c r="W26" s="563"/>
      <c r="X26" s="551"/>
      <c r="Y26" s="552"/>
      <c r="Z26" s="467" t="s">
        <v>161</v>
      </c>
      <c r="AA26" s="573"/>
      <c r="AB26" s="573"/>
      <c r="AC26" s="573"/>
      <c r="AD26" s="573"/>
      <c r="AE26" s="573"/>
      <c r="AF26" s="573"/>
      <c r="AG26" s="574"/>
      <c r="AH26" s="468">
        <v>189</v>
      </c>
      <c r="AI26" s="469"/>
      <c r="AJ26" s="469"/>
      <c r="AK26" s="469"/>
      <c r="AL26" s="508"/>
      <c r="AM26" s="468">
        <v>605934</v>
      </c>
      <c r="AN26" s="469"/>
      <c r="AO26" s="469"/>
      <c r="AP26" s="469"/>
      <c r="AQ26" s="469"/>
      <c r="AR26" s="508"/>
      <c r="AS26" s="468">
        <v>3206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6903</v>
      </c>
      <c r="R27" s="469"/>
      <c r="S27" s="469"/>
      <c r="T27" s="469"/>
      <c r="U27" s="469"/>
      <c r="V27" s="508"/>
      <c r="W27" s="563"/>
      <c r="X27" s="551"/>
      <c r="Y27" s="552"/>
      <c r="Z27" s="467" t="s">
        <v>164</v>
      </c>
      <c r="AA27" s="447"/>
      <c r="AB27" s="447"/>
      <c r="AC27" s="447"/>
      <c r="AD27" s="447"/>
      <c r="AE27" s="447"/>
      <c r="AF27" s="447"/>
      <c r="AG27" s="448"/>
      <c r="AH27" s="468">
        <v>93</v>
      </c>
      <c r="AI27" s="469"/>
      <c r="AJ27" s="469"/>
      <c r="AK27" s="469"/>
      <c r="AL27" s="508"/>
      <c r="AM27" s="468">
        <v>303021</v>
      </c>
      <c r="AN27" s="469"/>
      <c r="AO27" s="469"/>
      <c r="AP27" s="469"/>
      <c r="AQ27" s="469"/>
      <c r="AR27" s="508"/>
      <c r="AS27" s="468">
        <v>3258</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500000</v>
      </c>
      <c r="BO27" s="587"/>
      <c r="BP27" s="587"/>
      <c r="BQ27" s="587"/>
      <c r="BR27" s="587"/>
      <c r="BS27" s="587"/>
      <c r="BT27" s="587"/>
      <c r="BU27" s="588"/>
      <c r="BV27" s="586">
        <v>500000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6202</v>
      </c>
      <c r="R28" s="469"/>
      <c r="S28" s="469"/>
      <c r="T28" s="469"/>
      <c r="U28" s="469"/>
      <c r="V28" s="508"/>
      <c r="W28" s="563"/>
      <c r="X28" s="551"/>
      <c r="Y28" s="552"/>
      <c r="Z28" s="467" t="s">
        <v>167</v>
      </c>
      <c r="AA28" s="447"/>
      <c r="AB28" s="447"/>
      <c r="AC28" s="447"/>
      <c r="AD28" s="447"/>
      <c r="AE28" s="447"/>
      <c r="AF28" s="447"/>
      <c r="AG28" s="448"/>
      <c r="AH28" s="468">
        <v>1</v>
      </c>
      <c r="AI28" s="469"/>
      <c r="AJ28" s="469"/>
      <c r="AK28" s="469"/>
      <c r="AL28" s="508"/>
      <c r="AM28" s="468" t="s">
        <v>168</v>
      </c>
      <c r="AN28" s="469"/>
      <c r="AO28" s="469"/>
      <c r="AP28" s="469"/>
      <c r="AQ28" s="469"/>
      <c r="AR28" s="508"/>
      <c r="AS28" s="468" t="s">
        <v>168</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5177048</v>
      </c>
      <c r="BO28" s="381"/>
      <c r="BP28" s="381"/>
      <c r="BQ28" s="381"/>
      <c r="BR28" s="381"/>
      <c r="BS28" s="381"/>
      <c r="BT28" s="381"/>
      <c r="BU28" s="382"/>
      <c r="BV28" s="380">
        <v>5179767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24</v>
      </c>
      <c r="M29" s="469"/>
      <c r="N29" s="469"/>
      <c r="O29" s="469"/>
      <c r="P29" s="508"/>
      <c r="Q29" s="468">
        <v>5693</v>
      </c>
      <c r="R29" s="469"/>
      <c r="S29" s="469"/>
      <c r="T29" s="469"/>
      <c r="U29" s="469"/>
      <c r="V29" s="508"/>
      <c r="W29" s="564"/>
      <c r="X29" s="565"/>
      <c r="Y29" s="566"/>
      <c r="Z29" s="467" t="s">
        <v>172</v>
      </c>
      <c r="AA29" s="447"/>
      <c r="AB29" s="447"/>
      <c r="AC29" s="447"/>
      <c r="AD29" s="447"/>
      <c r="AE29" s="447"/>
      <c r="AF29" s="447"/>
      <c r="AG29" s="448"/>
      <c r="AH29" s="468">
        <v>1426</v>
      </c>
      <c r="AI29" s="469"/>
      <c r="AJ29" s="469"/>
      <c r="AK29" s="469"/>
      <c r="AL29" s="508"/>
      <c r="AM29" s="468">
        <v>4378238</v>
      </c>
      <c r="AN29" s="469"/>
      <c r="AO29" s="469"/>
      <c r="AP29" s="469"/>
      <c r="AQ29" s="469"/>
      <c r="AR29" s="508"/>
      <c r="AS29" s="468">
        <v>3070</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245583</v>
      </c>
      <c r="BO29" s="418"/>
      <c r="BP29" s="418"/>
      <c r="BQ29" s="418"/>
      <c r="BR29" s="418"/>
      <c r="BS29" s="418"/>
      <c r="BT29" s="418"/>
      <c r="BU29" s="419"/>
      <c r="BV29" s="417">
        <v>681590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98.8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3894907</v>
      </c>
      <c r="BO30" s="587"/>
      <c r="BP30" s="587"/>
      <c r="BQ30" s="587"/>
      <c r="BR30" s="587"/>
      <c r="BS30" s="587"/>
      <c r="BT30" s="587"/>
      <c r="BU30" s="588"/>
      <c r="BV30" s="586">
        <v>4201736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病院事業会計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丹波少年自然の家</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（公財）宝塚市スポーツ振興公社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特別会計宝塚すみれ墓苑事業費</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国民健康保険診療施設</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IF('各会計、関係団体の財政状況及び健全化判断比率'!B34="","",'各会計、関係団体の財政状況及び健全化判断比率'!B34)</f>
        <v>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t="str">
        <f t="shared" ref="BW35:BW43" si="2">IF(BY35="","",BW34+1)</f>
        <v/>
      </c>
      <c r="BX35" s="598"/>
      <c r="BY35" s="599" t="str">
        <f>IF('各会計、関係団体の財政状況及び健全化判断比率'!B69="","",'各会計、関係団体の財政状況及び健全化判断比率'!B69)</f>
        <v/>
      </c>
      <c r="BZ35" s="599"/>
      <c r="CA35" s="599"/>
      <c r="CB35" s="599"/>
      <c r="CC35" s="599"/>
      <c r="CD35" s="599"/>
      <c r="CE35" s="599"/>
      <c r="CF35" s="599"/>
      <c r="CG35" s="599"/>
      <c r="CH35" s="599"/>
      <c r="CI35" s="599"/>
      <c r="CJ35" s="599"/>
      <c r="CK35" s="599"/>
      <c r="CL35" s="599"/>
      <c r="CM35" s="599"/>
      <c r="CN35" s="167"/>
      <c r="CO35" s="598">
        <f t="shared" ref="CO35:CO43" si="3">IF(CQ35="","",CO34+1)</f>
        <v>13</v>
      </c>
      <c r="CP35" s="598"/>
      <c r="CQ35" s="599" t="str">
        <f>IF('各会計、関係団体の財政状況及び健全化判断比率'!BS8="","",'各会計、関係団体の財政状況及び健全化判断比率'!BS8)</f>
        <v>ソリオ宝塚都市開発（株）</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IF('各会計、関係団体の財政状況及び健全化判断比率'!B35="","",'各会計、関係団体の財政状況及び健全化判断比率'!B35)</f>
        <v>下水道事業会計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f t="shared" si="3"/>
        <v>14</v>
      </c>
      <c r="CP36" s="598"/>
      <c r="CQ36" s="599" t="str">
        <f>IF('各会計、関係団体の財政状況及び健全化判断比率'!BS9="","",'各会計、関係団体の財政状況及び健全化判断比率'!BS9)</f>
        <v>（公財）宝塚市文化財団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後期高齢者医療事業</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15</v>
      </c>
      <c r="CP37" s="598"/>
      <c r="CQ37" s="599" t="str">
        <f>IF('各会計、関係団体の財政状況及び健全化判断比率'!BS10="","",'各会計、関係団体の財政状況及び健全化判断比率'!BS10)</f>
        <v>（一財）宝塚市保健福祉サービス公社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農業共済事業</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16</v>
      </c>
      <c r="CP38" s="598"/>
      <c r="CQ38" s="599" t="str">
        <f>IF('各会計、関係団体の財政状況及び健全化判断比率'!BS11="","",'各会計、関係団体の財政状況及び健全化判断比率'!BS11)</f>
        <v>宝塚都市環境サービス（株）</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17</v>
      </c>
      <c r="CP39" s="598"/>
      <c r="CQ39" s="599" t="str">
        <f>IF('各会計、関係団体の財政状況及び健全化判断比率'!BS12="","",'各会計、関係団体の財政状況及び健全化判断比率'!BS12)</f>
        <v>宝塚山本ガーデン・クリエイティブ（株）</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18</v>
      </c>
      <c r="CP40" s="598"/>
      <c r="CQ40" s="599" t="str">
        <f>IF('各会計、関係団体の財政状況及び健全化判断比率'!BS13="","",'各会計、関係団体の財政状況及び健全化判断比率'!BS13)</f>
        <v>（株）エフエム宝塚</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19</v>
      </c>
      <c r="CP41" s="598"/>
      <c r="CQ41" s="599" t="str">
        <f>IF('各会計、関係団体の財政状況及び健全化判断比率'!BS14="","",'各会計、関係団体の財政状況及び健全化判断比率'!BS14)</f>
        <v>宝塚市土地開発公社</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20</v>
      </c>
      <c r="CP42" s="598"/>
      <c r="CQ42" s="599" t="str">
        <f>IF('各会計、関係団体の財政状況及び健全化判断比率'!BS15="","",'各会計、関係団体の財政状況及び健全化判断比率'!BS15)</f>
        <v>逆瀬川都市開発（株）</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21</v>
      </c>
      <c r="CP43" s="598"/>
      <c r="CQ43" s="599" t="str">
        <f>IF('各会計、関係団体の財政状況及び健全化判断比率'!BS16="","",'各会計、関係団体の財政状況及び健全化判断比率'!BS16)</f>
        <v>（公財）阪神北広域救急医療財団</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35573538</v>
      </c>
      <c r="S5" s="615"/>
      <c r="T5" s="615"/>
      <c r="U5" s="615"/>
      <c r="V5" s="615"/>
      <c r="W5" s="615"/>
      <c r="X5" s="615"/>
      <c r="Y5" s="616"/>
      <c r="Z5" s="617">
        <v>46.7</v>
      </c>
      <c r="AA5" s="617"/>
      <c r="AB5" s="617"/>
      <c r="AC5" s="617"/>
      <c r="AD5" s="618">
        <v>32445325</v>
      </c>
      <c r="AE5" s="618"/>
      <c r="AF5" s="618"/>
      <c r="AG5" s="618"/>
      <c r="AH5" s="618"/>
      <c r="AI5" s="618"/>
      <c r="AJ5" s="618"/>
      <c r="AK5" s="618"/>
      <c r="AL5" s="619">
        <v>78.8</v>
      </c>
      <c r="AM5" s="620"/>
      <c r="AN5" s="620"/>
      <c r="AO5" s="621"/>
      <c r="AP5" s="611" t="s">
        <v>211</v>
      </c>
      <c r="AQ5" s="612"/>
      <c r="AR5" s="612"/>
      <c r="AS5" s="612"/>
      <c r="AT5" s="612"/>
      <c r="AU5" s="612"/>
      <c r="AV5" s="612"/>
      <c r="AW5" s="612"/>
      <c r="AX5" s="612"/>
      <c r="AY5" s="612"/>
      <c r="AZ5" s="612"/>
      <c r="BA5" s="612"/>
      <c r="BB5" s="612"/>
      <c r="BC5" s="612"/>
      <c r="BD5" s="612"/>
      <c r="BE5" s="612"/>
      <c r="BF5" s="613"/>
      <c r="BG5" s="625">
        <v>32434466</v>
      </c>
      <c r="BH5" s="626"/>
      <c r="BI5" s="626"/>
      <c r="BJ5" s="626"/>
      <c r="BK5" s="626"/>
      <c r="BL5" s="626"/>
      <c r="BM5" s="626"/>
      <c r="BN5" s="627"/>
      <c r="BO5" s="628">
        <v>91.2</v>
      </c>
      <c r="BP5" s="628"/>
      <c r="BQ5" s="628"/>
      <c r="BR5" s="628"/>
      <c r="BS5" s="629">
        <v>177247</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427173</v>
      </c>
      <c r="S6" s="626"/>
      <c r="T6" s="626"/>
      <c r="U6" s="626"/>
      <c r="V6" s="626"/>
      <c r="W6" s="626"/>
      <c r="X6" s="626"/>
      <c r="Y6" s="627"/>
      <c r="Z6" s="628">
        <v>0.6</v>
      </c>
      <c r="AA6" s="628"/>
      <c r="AB6" s="628"/>
      <c r="AC6" s="628"/>
      <c r="AD6" s="629">
        <v>427173</v>
      </c>
      <c r="AE6" s="629"/>
      <c r="AF6" s="629"/>
      <c r="AG6" s="629"/>
      <c r="AH6" s="629"/>
      <c r="AI6" s="629"/>
      <c r="AJ6" s="629"/>
      <c r="AK6" s="629"/>
      <c r="AL6" s="630">
        <v>1</v>
      </c>
      <c r="AM6" s="631"/>
      <c r="AN6" s="631"/>
      <c r="AO6" s="632"/>
      <c r="AP6" s="622" t="s">
        <v>216</v>
      </c>
      <c r="AQ6" s="623"/>
      <c r="AR6" s="623"/>
      <c r="AS6" s="623"/>
      <c r="AT6" s="623"/>
      <c r="AU6" s="623"/>
      <c r="AV6" s="623"/>
      <c r="AW6" s="623"/>
      <c r="AX6" s="623"/>
      <c r="AY6" s="623"/>
      <c r="AZ6" s="623"/>
      <c r="BA6" s="623"/>
      <c r="BB6" s="623"/>
      <c r="BC6" s="623"/>
      <c r="BD6" s="623"/>
      <c r="BE6" s="623"/>
      <c r="BF6" s="624"/>
      <c r="BG6" s="625">
        <v>32434466</v>
      </c>
      <c r="BH6" s="626"/>
      <c r="BI6" s="626"/>
      <c r="BJ6" s="626"/>
      <c r="BK6" s="626"/>
      <c r="BL6" s="626"/>
      <c r="BM6" s="626"/>
      <c r="BN6" s="627"/>
      <c r="BO6" s="628">
        <v>91.2</v>
      </c>
      <c r="BP6" s="628"/>
      <c r="BQ6" s="628"/>
      <c r="BR6" s="628"/>
      <c r="BS6" s="629">
        <v>177247</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478688</v>
      </c>
      <c r="CS6" s="626"/>
      <c r="CT6" s="626"/>
      <c r="CU6" s="626"/>
      <c r="CV6" s="626"/>
      <c r="CW6" s="626"/>
      <c r="CX6" s="626"/>
      <c r="CY6" s="627"/>
      <c r="CZ6" s="628">
        <v>0.6</v>
      </c>
      <c r="DA6" s="628"/>
      <c r="DB6" s="628"/>
      <c r="DC6" s="628"/>
      <c r="DD6" s="634" t="s">
        <v>218</v>
      </c>
      <c r="DE6" s="626"/>
      <c r="DF6" s="626"/>
      <c r="DG6" s="626"/>
      <c r="DH6" s="626"/>
      <c r="DI6" s="626"/>
      <c r="DJ6" s="626"/>
      <c r="DK6" s="626"/>
      <c r="DL6" s="626"/>
      <c r="DM6" s="626"/>
      <c r="DN6" s="626"/>
      <c r="DO6" s="626"/>
      <c r="DP6" s="627"/>
      <c r="DQ6" s="634">
        <v>478511</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61867</v>
      </c>
      <c r="S7" s="626"/>
      <c r="T7" s="626"/>
      <c r="U7" s="626"/>
      <c r="V7" s="626"/>
      <c r="W7" s="626"/>
      <c r="X7" s="626"/>
      <c r="Y7" s="627"/>
      <c r="Z7" s="628">
        <v>0.1</v>
      </c>
      <c r="AA7" s="628"/>
      <c r="AB7" s="628"/>
      <c r="AC7" s="628"/>
      <c r="AD7" s="629">
        <v>61867</v>
      </c>
      <c r="AE7" s="629"/>
      <c r="AF7" s="629"/>
      <c r="AG7" s="629"/>
      <c r="AH7" s="629"/>
      <c r="AI7" s="629"/>
      <c r="AJ7" s="629"/>
      <c r="AK7" s="629"/>
      <c r="AL7" s="630">
        <v>0.2</v>
      </c>
      <c r="AM7" s="631"/>
      <c r="AN7" s="631"/>
      <c r="AO7" s="632"/>
      <c r="AP7" s="622" t="s">
        <v>220</v>
      </c>
      <c r="AQ7" s="623"/>
      <c r="AR7" s="623"/>
      <c r="AS7" s="623"/>
      <c r="AT7" s="623"/>
      <c r="AU7" s="623"/>
      <c r="AV7" s="623"/>
      <c r="AW7" s="623"/>
      <c r="AX7" s="623"/>
      <c r="AY7" s="623"/>
      <c r="AZ7" s="623"/>
      <c r="BA7" s="623"/>
      <c r="BB7" s="623"/>
      <c r="BC7" s="623"/>
      <c r="BD7" s="623"/>
      <c r="BE7" s="623"/>
      <c r="BF7" s="624"/>
      <c r="BG7" s="625">
        <v>17801751</v>
      </c>
      <c r="BH7" s="626"/>
      <c r="BI7" s="626"/>
      <c r="BJ7" s="626"/>
      <c r="BK7" s="626"/>
      <c r="BL7" s="626"/>
      <c r="BM7" s="626"/>
      <c r="BN7" s="627"/>
      <c r="BO7" s="628">
        <v>50</v>
      </c>
      <c r="BP7" s="628"/>
      <c r="BQ7" s="628"/>
      <c r="BR7" s="628"/>
      <c r="BS7" s="629">
        <v>177247</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8731490</v>
      </c>
      <c r="CS7" s="626"/>
      <c r="CT7" s="626"/>
      <c r="CU7" s="626"/>
      <c r="CV7" s="626"/>
      <c r="CW7" s="626"/>
      <c r="CX7" s="626"/>
      <c r="CY7" s="627"/>
      <c r="CZ7" s="628">
        <v>11.6</v>
      </c>
      <c r="DA7" s="628"/>
      <c r="DB7" s="628"/>
      <c r="DC7" s="628"/>
      <c r="DD7" s="634">
        <v>1697280</v>
      </c>
      <c r="DE7" s="626"/>
      <c r="DF7" s="626"/>
      <c r="DG7" s="626"/>
      <c r="DH7" s="626"/>
      <c r="DI7" s="626"/>
      <c r="DJ7" s="626"/>
      <c r="DK7" s="626"/>
      <c r="DL7" s="626"/>
      <c r="DM7" s="626"/>
      <c r="DN7" s="626"/>
      <c r="DO7" s="626"/>
      <c r="DP7" s="627"/>
      <c r="DQ7" s="634">
        <v>7195538</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246846</v>
      </c>
      <c r="S8" s="626"/>
      <c r="T8" s="626"/>
      <c r="U8" s="626"/>
      <c r="V8" s="626"/>
      <c r="W8" s="626"/>
      <c r="X8" s="626"/>
      <c r="Y8" s="627"/>
      <c r="Z8" s="628">
        <v>0.3</v>
      </c>
      <c r="AA8" s="628"/>
      <c r="AB8" s="628"/>
      <c r="AC8" s="628"/>
      <c r="AD8" s="629">
        <v>246846</v>
      </c>
      <c r="AE8" s="629"/>
      <c r="AF8" s="629"/>
      <c r="AG8" s="629"/>
      <c r="AH8" s="629"/>
      <c r="AI8" s="629"/>
      <c r="AJ8" s="629"/>
      <c r="AK8" s="629"/>
      <c r="AL8" s="630">
        <v>0.6</v>
      </c>
      <c r="AM8" s="631"/>
      <c r="AN8" s="631"/>
      <c r="AO8" s="632"/>
      <c r="AP8" s="622" t="s">
        <v>223</v>
      </c>
      <c r="AQ8" s="623"/>
      <c r="AR8" s="623"/>
      <c r="AS8" s="623"/>
      <c r="AT8" s="623"/>
      <c r="AU8" s="623"/>
      <c r="AV8" s="623"/>
      <c r="AW8" s="623"/>
      <c r="AX8" s="623"/>
      <c r="AY8" s="623"/>
      <c r="AZ8" s="623"/>
      <c r="BA8" s="623"/>
      <c r="BB8" s="623"/>
      <c r="BC8" s="623"/>
      <c r="BD8" s="623"/>
      <c r="BE8" s="623"/>
      <c r="BF8" s="624"/>
      <c r="BG8" s="625">
        <v>393804</v>
      </c>
      <c r="BH8" s="626"/>
      <c r="BI8" s="626"/>
      <c r="BJ8" s="626"/>
      <c r="BK8" s="626"/>
      <c r="BL8" s="626"/>
      <c r="BM8" s="626"/>
      <c r="BN8" s="627"/>
      <c r="BO8" s="628">
        <v>1.1000000000000001</v>
      </c>
      <c r="BP8" s="628"/>
      <c r="BQ8" s="628"/>
      <c r="BR8" s="628"/>
      <c r="BS8" s="634" t="s">
        <v>111</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35351612</v>
      </c>
      <c r="CS8" s="626"/>
      <c r="CT8" s="626"/>
      <c r="CU8" s="626"/>
      <c r="CV8" s="626"/>
      <c r="CW8" s="626"/>
      <c r="CX8" s="626"/>
      <c r="CY8" s="627"/>
      <c r="CZ8" s="628">
        <v>46.9</v>
      </c>
      <c r="DA8" s="628"/>
      <c r="DB8" s="628"/>
      <c r="DC8" s="628"/>
      <c r="DD8" s="634">
        <v>379325</v>
      </c>
      <c r="DE8" s="626"/>
      <c r="DF8" s="626"/>
      <c r="DG8" s="626"/>
      <c r="DH8" s="626"/>
      <c r="DI8" s="626"/>
      <c r="DJ8" s="626"/>
      <c r="DK8" s="626"/>
      <c r="DL8" s="626"/>
      <c r="DM8" s="626"/>
      <c r="DN8" s="626"/>
      <c r="DO8" s="626"/>
      <c r="DP8" s="627"/>
      <c r="DQ8" s="634">
        <v>18045103</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155066</v>
      </c>
      <c r="S9" s="626"/>
      <c r="T9" s="626"/>
      <c r="U9" s="626"/>
      <c r="V9" s="626"/>
      <c r="W9" s="626"/>
      <c r="X9" s="626"/>
      <c r="Y9" s="627"/>
      <c r="Z9" s="628">
        <v>0.2</v>
      </c>
      <c r="AA9" s="628"/>
      <c r="AB9" s="628"/>
      <c r="AC9" s="628"/>
      <c r="AD9" s="629">
        <v>155066</v>
      </c>
      <c r="AE9" s="629"/>
      <c r="AF9" s="629"/>
      <c r="AG9" s="629"/>
      <c r="AH9" s="629"/>
      <c r="AI9" s="629"/>
      <c r="AJ9" s="629"/>
      <c r="AK9" s="629"/>
      <c r="AL9" s="630">
        <v>0.4</v>
      </c>
      <c r="AM9" s="631"/>
      <c r="AN9" s="631"/>
      <c r="AO9" s="632"/>
      <c r="AP9" s="622" t="s">
        <v>226</v>
      </c>
      <c r="AQ9" s="623"/>
      <c r="AR9" s="623"/>
      <c r="AS9" s="623"/>
      <c r="AT9" s="623"/>
      <c r="AU9" s="623"/>
      <c r="AV9" s="623"/>
      <c r="AW9" s="623"/>
      <c r="AX9" s="623"/>
      <c r="AY9" s="623"/>
      <c r="AZ9" s="623"/>
      <c r="BA9" s="623"/>
      <c r="BB9" s="623"/>
      <c r="BC9" s="623"/>
      <c r="BD9" s="623"/>
      <c r="BE9" s="623"/>
      <c r="BF9" s="624"/>
      <c r="BG9" s="625">
        <v>16321839</v>
      </c>
      <c r="BH9" s="626"/>
      <c r="BI9" s="626"/>
      <c r="BJ9" s="626"/>
      <c r="BK9" s="626"/>
      <c r="BL9" s="626"/>
      <c r="BM9" s="626"/>
      <c r="BN9" s="627"/>
      <c r="BO9" s="628">
        <v>45.9</v>
      </c>
      <c r="BP9" s="628"/>
      <c r="BQ9" s="628"/>
      <c r="BR9" s="628"/>
      <c r="BS9" s="634" t="s">
        <v>111</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6498103</v>
      </c>
      <c r="CS9" s="626"/>
      <c r="CT9" s="626"/>
      <c r="CU9" s="626"/>
      <c r="CV9" s="626"/>
      <c r="CW9" s="626"/>
      <c r="CX9" s="626"/>
      <c r="CY9" s="627"/>
      <c r="CZ9" s="628">
        <v>8.6</v>
      </c>
      <c r="DA9" s="628"/>
      <c r="DB9" s="628"/>
      <c r="DC9" s="628"/>
      <c r="DD9" s="634">
        <v>91410</v>
      </c>
      <c r="DE9" s="626"/>
      <c r="DF9" s="626"/>
      <c r="DG9" s="626"/>
      <c r="DH9" s="626"/>
      <c r="DI9" s="626"/>
      <c r="DJ9" s="626"/>
      <c r="DK9" s="626"/>
      <c r="DL9" s="626"/>
      <c r="DM9" s="626"/>
      <c r="DN9" s="626"/>
      <c r="DO9" s="626"/>
      <c r="DP9" s="627"/>
      <c r="DQ9" s="634">
        <v>5825544</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3206529</v>
      </c>
      <c r="S10" s="626"/>
      <c r="T10" s="626"/>
      <c r="U10" s="626"/>
      <c r="V10" s="626"/>
      <c r="W10" s="626"/>
      <c r="X10" s="626"/>
      <c r="Y10" s="627"/>
      <c r="Z10" s="628">
        <v>4.2</v>
      </c>
      <c r="AA10" s="628"/>
      <c r="AB10" s="628"/>
      <c r="AC10" s="628"/>
      <c r="AD10" s="629">
        <v>3206529</v>
      </c>
      <c r="AE10" s="629"/>
      <c r="AF10" s="629"/>
      <c r="AG10" s="629"/>
      <c r="AH10" s="629"/>
      <c r="AI10" s="629"/>
      <c r="AJ10" s="629"/>
      <c r="AK10" s="629"/>
      <c r="AL10" s="630">
        <v>7.8</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444866</v>
      </c>
      <c r="BH10" s="626"/>
      <c r="BI10" s="626"/>
      <c r="BJ10" s="626"/>
      <c r="BK10" s="626"/>
      <c r="BL10" s="626"/>
      <c r="BM10" s="626"/>
      <c r="BN10" s="627"/>
      <c r="BO10" s="628">
        <v>1.3</v>
      </c>
      <c r="BP10" s="628"/>
      <c r="BQ10" s="628"/>
      <c r="BR10" s="628"/>
      <c r="BS10" s="634">
        <v>73622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64167</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56054</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181689</v>
      </c>
      <c r="S11" s="626"/>
      <c r="T11" s="626"/>
      <c r="U11" s="626"/>
      <c r="V11" s="626"/>
      <c r="W11" s="626"/>
      <c r="X11" s="626"/>
      <c r="Y11" s="627"/>
      <c r="Z11" s="628">
        <v>0.2</v>
      </c>
      <c r="AA11" s="628"/>
      <c r="AB11" s="628"/>
      <c r="AC11" s="628"/>
      <c r="AD11" s="629">
        <v>181689</v>
      </c>
      <c r="AE11" s="629"/>
      <c r="AF11" s="629"/>
      <c r="AG11" s="629"/>
      <c r="AH11" s="629"/>
      <c r="AI11" s="629"/>
      <c r="AJ11" s="629"/>
      <c r="AK11" s="629"/>
      <c r="AL11" s="630">
        <v>0.4</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641242</v>
      </c>
      <c r="BH11" s="626"/>
      <c r="BI11" s="626"/>
      <c r="BJ11" s="626"/>
      <c r="BK11" s="626"/>
      <c r="BL11" s="626"/>
      <c r="BM11" s="626"/>
      <c r="BN11" s="627"/>
      <c r="BO11" s="628">
        <v>1.8</v>
      </c>
      <c r="BP11" s="628"/>
      <c r="BQ11" s="628"/>
      <c r="BR11" s="628"/>
      <c r="BS11" s="634">
        <v>103625</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289213</v>
      </c>
      <c r="CS11" s="626"/>
      <c r="CT11" s="626"/>
      <c r="CU11" s="626"/>
      <c r="CV11" s="626"/>
      <c r="CW11" s="626"/>
      <c r="CX11" s="626"/>
      <c r="CY11" s="627"/>
      <c r="CZ11" s="628">
        <v>0.4</v>
      </c>
      <c r="DA11" s="628"/>
      <c r="DB11" s="628"/>
      <c r="DC11" s="628"/>
      <c r="DD11" s="634">
        <v>58016</v>
      </c>
      <c r="DE11" s="626"/>
      <c r="DF11" s="626"/>
      <c r="DG11" s="626"/>
      <c r="DH11" s="626"/>
      <c r="DI11" s="626"/>
      <c r="DJ11" s="626"/>
      <c r="DK11" s="626"/>
      <c r="DL11" s="626"/>
      <c r="DM11" s="626"/>
      <c r="DN11" s="626"/>
      <c r="DO11" s="626"/>
      <c r="DP11" s="627"/>
      <c r="DQ11" s="634">
        <v>230618</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13294444</v>
      </c>
      <c r="BH12" s="626"/>
      <c r="BI12" s="626"/>
      <c r="BJ12" s="626"/>
      <c r="BK12" s="626"/>
      <c r="BL12" s="626"/>
      <c r="BM12" s="626"/>
      <c r="BN12" s="627"/>
      <c r="BO12" s="628">
        <v>37.4</v>
      </c>
      <c r="BP12" s="628"/>
      <c r="BQ12" s="628"/>
      <c r="BR12" s="628"/>
      <c r="BS12" s="634" t="s">
        <v>111</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589549</v>
      </c>
      <c r="CS12" s="626"/>
      <c r="CT12" s="626"/>
      <c r="CU12" s="626"/>
      <c r="CV12" s="626"/>
      <c r="CW12" s="626"/>
      <c r="CX12" s="626"/>
      <c r="CY12" s="627"/>
      <c r="CZ12" s="628">
        <v>0.8</v>
      </c>
      <c r="DA12" s="628"/>
      <c r="DB12" s="628"/>
      <c r="DC12" s="628"/>
      <c r="DD12" s="634">
        <v>17703</v>
      </c>
      <c r="DE12" s="626"/>
      <c r="DF12" s="626"/>
      <c r="DG12" s="626"/>
      <c r="DH12" s="626"/>
      <c r="DI12" s="626"/>
      <c r="DJ12" s="626"/>
      <c r="DK12" s="626"/>
      <c r="DL12" s="626"/>
      <c r="DM12" s="626"/>
      <c r="DN12" s="626"/>
      <c r="DO12" s="626"/>
      <c r="DP12" s="627"/>
      <c r="DQ12" s="634">
        <v>320826</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122689</v>
      </c>
      <c r="S13" s="626"/>
      <c r="T13" s="626"/>
      <c r="U13" s="626"/>
      <c r="V13" s="626"/>
      <c r="W13" s="626"/>
      <c r="X13" s="626"/>
      <c r="Y13" s="627"/>
      <c r="Z13" s="628">
        <v>0.2</v>
      </c>
      <c r="AA13" s="628"/>
      <c r="AB13" s="628"/>
      <c r="AC13" s="628"/>
      <c r="AD13" s="629">
        <v>122689</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13229555</v>
      </c>
      <c r="BH13" s="626"/>
      <c r="BI13" s="626"/>
      <c r="BJ13" s="626"/>
      <c r="BK13" s="626"/>
      <c r="BL13" s="626"/>
      <c r="BM13" s="626"/>
      <c r="BN13" s="627"/>
      <c r="BO13" s="628">
        <v>37.200000000000003</v>
      </c>
      <c r="BP13" s="628"/>
      <c r="BQ13" s="628"/>
      <c r="BR13" s="628"/>
      <c r="BS13" s="634" t="s">
        <v>111</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6521484</v>
      </c>
      <c r="CS13" s="626"/>
      <c r="CT13" s="626"/>
      <c r="CU13" s="626"/>
      <c r="CV13" s="626"/>
      <c r="CW13" s="626"/>
      <c r="CX13" s="626"/>
      <c r="CY13" s="627"/>
      <c r="CZ13" s="628">
        <v>8.6999999999999993</v>
      </c>
      <c r="DA13" s="628"/>
      <c r="DB13" s="628"/>
      <c r="DC13" s="628"/>
      <c r="DD13" s="634">
        <v>2109620</v>
      </c>
      <c r="DE13" s="626"/>
      <c r="DF13" s="626"/>
      <c r="DG13" s="626"/>
      <c r="DH13" s="626"/>
      <c r="DI13" s="626"/>
      <c r="DJ13" s="626"/>
      <c r="DK13" s="626"/>
      <c r="DL13" s="626"/>
      <c r="DM13" s="626"/>
      <c r="DN13" s="626"/>
      <c r="DO13" s="626"/>
      <c r="DP13" s="627"/>
      <c r="DQ13" s="634">
        <v>4245948</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201284</v>
      </c>
      <c r="BH14" s="626"/>
      <c r="BI14" s="626"/>
      <c r="BJ14" s="626"/>
      <c r="BK14" s="626"/>
      <c r="BL14" s="626"/>
      <c r="BM14" s="626"/>
      <c r="BN14" s="627"/>
      <c r="BO14" s="628">
        <v>0.6</v>
      </c>
      <c r="BP14" s="628"/>
      <c r="BQ14" s="628"/>
      <c r="BR14" s="628"/>
      <c r="BS14" s="634" t="s">
        <v>111</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2155390</v>
      </c>
      <c r="CS14" s="626"/>
      <c r="CT14" s="626"/>
      <c r="CU14" s="626"/>
      <c r="CV14" s="626"/>
      <c r="CW14" s="626"/>
      <c r="CX14" s="626"/>
      <c r="CY14" s="627"/>
      <c r="CZ14" s="628">
        <v>2.9</v>
      </c>
      <c r="DA14" s="628"/>
      <c r="DB14" s="628"/>
      <c r="DC14" s="628"/>
      <c r="DD14" s="634">
        <v>82294</v>
      </c>
      <c r="DE14" s="626"/>
      <c r="DF14" s="626"/>
      <c r="DG14" s="626"/>
      <c r="DH14" s="626"/>
      <c r="DI14" s="626"/>
      <c r="DJ14" s="626"/>
      <c r="DK14" s="626"/>
      <c r="DL14" s="626"/>
      <c r="DM14" s="626"/>
      <c r="DN14" s="626"/>
      <c r="DO14" s="626"/>
      <c r="DP14" s="627"/>
      <c r="DQ14" s="634">
        <v>2038066</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155756</v>
      </c>
      <c r="S15" s="626"/>
      <c r="T15" s="626"/>
      <c r="U15" s="626"/>
      <c r="V15" s="626"/>
      <c r="W15" s="626"/>
      <c r="X15" s="626"/>
      <c r="Y15" s="627"/>
      <c r="Z15" s="628">
        <v>0.2</v>
      </c>
      <c r="AA15" s="628"/>
      <c r="AB15" s="628"/>
      <c r="AC15" s="628"/>
      <c r="AD15" s="629">
        <v>155756</v>
      </c>
      <c r="AE15" s="629"/>
      <c r="AF15" s="629"/>
      <c r="AG15" s="629"/>
      <c r="AH15" s="629"/>
      <c r="AI15" s="629"/>
      <c r="AJ15" s="629"/>
      <c r="AK15" s="629"/>
      <c r="AL15" s="630">
        <v>0.4</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920089</v>
      </c>
      <c r="BH15" s="626"/>
      <c r="BI15" s="626"/>
      <c r="BJ15" s="626"/>
      <c r="BK15" s="626"/>
      <c r="BL15" s="626"/>
      <c r="BM15" s="626"/>
      <c r="BN15" s="627"/>
      <c r="BO15" s="628">
        <v>2.6</v>
      </c>
      <c r="BP15" s="628"/>
      <c r="BQ15" s="628"/>
      <c r="BR15" s="628"/>
      <c r="BS15" s="634" t="s">
        <v>111</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7392599</v>
      </c>
      <c r="CS15" s="626"/>
      <c r="CT15" s="626"/>
      <c r="CU15" s="626"/>
      <c r="CV15" s="626"/>
      <c r="CW15" s="626"/>
      <c r="CX15" s="626"/>
      <c r="CY15" s="627"/>
      <c r="CZ15" s="628">
        <v>9.8000000000000007</v>
      </c>
      <c r="DA15" s="628"/>
      <c r="DB15" s="628"/>
      <c r="DC15" s="628"/>
      <c r="DD15" s="634">
        <v>1155332</v>
      </c>
      <c r="DE15" s="626"/>
      <c r="DF15" s="626"/>
      <c r="DG15" s="626"/>
      <c r="DH15" s="626"/>
      <c r="DI15" s="626"/>
      <c r="DJ15" s="626"/>
      <c r="DK15" s="626"/>
      <c r="DL15" s="626"/>
      <c r="DM15" s="626"/>
      <c r="DN15" s="626"/>
      <c r="DO15" s="626"/>
      <c r="DP15" s="627"/>
      <c r="DQ15" s="634">
        <v>5528368</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3848266</v>
      </c>
      <c r="S16" s="626"/>
      <c r="T16" s="626"/>
      <c r="U16" s="626"/>
      <c r="V16" s="626"/>
      <c r="W16" s="626"/>
      <c r="X16" s="626"/>
      <c r="Y16" s="627"/>
      <c r="Z16" s="628">
        <v>5</v>
      </c>
      <c r="AA16" s="628"/>
      <c r="AB16" s="628"/>
      <c r="AC16" s="628"/>
      <c r="AD16" s="629">
        <v>3467697</v>
      </c>
      <c r="AE16" s="629"/>
      <c r="AF16" s="629"/>
      <c r="AG16" s="629"/>
      <c r="AH16" s="629"/>
      <c r="AI16" s="629"/>
      <c r="AJ16" s="629"/>
      <c r="AK16" s="629"/>
      <c r="AL16" s="630">
        <v>8.4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18880</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3467697</v>
      </c>
      <c r="S17" s="626"/>
      <c r="T17" s="626"/>
      <c r="U17" s="626"/>
      <c r="V17" s="626"/>
      <c r="W17" s="626"/>
      <c r="X17" s="626"/>
      <c r="Y17" s="627"/>
      <c r="Z17" s="628">
        <v>4.5999999999999996</v>
      </c>
      <c r="AA17" s="628"/>
      <c r="AB17" s="628"/>
      <c r="AC17" s="628"/>
      <c r="AD17" s="629">
        <v>3467697</v>
      </c>
      <c r="AE17" s="629"/>
      <c r="AF17" s="629"/>
      <c r="AG17" s="629"/>
      <c r="AH17" s="629"/>
      <c r="AI17" s="629"/>
      <c r="AJ17" s="629"/>
      <c r="AK17" s="629"/>
      <c r="AL17" s="630">
        <v>8.4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v>216898</v>
      </c>
      <c r="BH17" s="626"/>
      <c r="BI17" s="626"/>
      <c r="BJ17" s="626"/>
      <c r="BK17" s="626"/>
      <c r="BL17" s="626"/>
      <c r="BM17" s="626"/>
      <c r="BN17" s="627"/>
      <c r="BO17" s="628">
        <v>0.6</v>
      </c>
      <c r="BP17" s="628"/>
      <c r="BQ17" s="628"/>
      <c r="BR17" s="628"/>
      <c r="BS17" s="634" t="s">
        <v>111</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7045386</v>
      </c>
      <c r="CS17" s="626"/>
      <c r="CT17" s="626"/>
      <c r="CU17" s="626"/>
      <c r="CV17" s="626"/>
      <c r="CW17" s="626"/>
      <c r="CX17" s="626"/>
      <c r="CY17" s="627"/>
      <c r="CZ17" s="628">
        <v>9.4</v>
      </c>
      <c r="DA17" s="628"/>
      <c r="DB17" s="628"/>
      <c r="DC17" s="628"/>
      <c r="DD17" s="634" t="s">
        <v>111</v>
      </c>
      <c r="DE17" s="626"/>
      <c r="DF17" s="626"/>
      <c r="DG17" s="626"/>
      <c r="DH17" s="626"/>
      <c r="DI17" s="626"/>
      <c r="DJ17" s="626"/>
      <c r="DK17" s="626"/>
      <c r="DL17" s="626"/>
      <c r="DM17" s="626"/>
      <c r="DN17" s="626"/>
      <c r="DO17" s="626"/>
      <c r="DP17" s="627"/>
      <c r="DQ17" s="634">
        <v>6886329</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380569</v>
      </c>
      <c r="S18" s="626"/>
      <c r="T18" s="626"/>
      <c r="U18" s="626"/>
      <c r="V18" s="626"/>
      <c r="W18" s="626"/>
      <c r="X18" s="626"/>
      <c r="Y18" s="627"/>
      <c r="Z18" s="628">
        <v>0.5</v>
      </c>
      <c r="AA18" s="628"/>
      <c r="AB18" s="628"/>
      <c r="AC18" s="628"/>
      <c r="AD18" s="629" t="s">
        <v>111</v>
      </c>
      <c r="AE18" s="629"/>
      <c r="AF18" s="629"/>
      <c r="AG18" s="629"/>
      <c r="AH18" s="629"/>
      <c r="AI18" s="629"/>
      <c r="AJ18" s="629"/>
      <c r="AK18" s="629"/>
      <c r="AL18" s="630" t="s">
        <v>111</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214594</v>
      </c>
      <c r="CS18" s="626"/>
      <c r="CT18" s="626"/>
      <c r="CU18" s="626"/>
      <c r="CV18" s="626"/>
      <c r="CW18" s="626"/>
      <c r="CX18" s="626"/>
      <c r="CY18" s="627"/>
      <c r="CZ18" s="628">
        <v>0.3</v>
      </c>
      <c r="DA18" s="628"/>
      <c r="DB18" s="628"/>
      <c r="DC18" s="628"/>
      <c r="DD18" s="634">
        <v>214594</v>
      </c>
      <c r="DE18" s="626"/>
      <c r="DF18" s="626"/>
      <c r="DG18" s="626"/>
      <c r="DH18" s="626"/>
      <c r="DI18" s="626"/>
      <c r="DJ18" s="626"/>
      <c r="DK18" s="626"/>
      <c r="DL18" s="626"/>
      <c r="DM18" s="626"/>
      <c r="DN18" s="626"/>
      <c r="DO18" s="626"/>
      <c r="DP18" s="627"/>
      <c r="DQ18" s="634">
        <v>214594</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3139072</v>
      </c>
      <c r="BH19" s="626"/>
      <c r="BI19" s="626"/>
      <c r="BJ19" s="626"/>
      <c r="BK19" s="626"/>
      <c r="BL19" s="626"/>
      <c r="BM19" s="626"/>
      <c r="BN19" s="627"/>
      <c r="BO19" s="628">
        <v>8.8000000000000007</v>
      </c>
      <c r="BP19" s="628"/>
      <c r="BQ19" s="628"/>
      <c r="BR19" s="628"/>
      <c r="BS19" s="634" t="s">
        <v>111</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43979419</v>
      </c>
      <c r="S20" s="626"/>
      <c r="T20" s="626"/>
      <c r="U20" s="626"/>
      <c r="V20" s="626"/>
      <c r="W20" s="626"/>
      <c r="X20" s="626"/>
      <c r="Y20" s="627"/>
      <c r="Z20" s="628">
        <v>57.7</v>
      </c>
      <c r="AA20" s="628"/>
      <c r="AB20" s="628"/>
      <c r="AC20" s="628"/>
      <c r="AD20" s="629">
        <v>40470637</v>
      </c>
      <c r="AE20" s="629"/>
      <c r="AF20" s="629"/>
      <c r="AG20" s="629"/>
      <c r="AH20" s="629"/>
      <c r="AI20" s="629"/>
      <c r="AJ20" s="629"/>
      <c r="AK20" s="629"/>
      <c r="AL20" s="630">
        <v>98.3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3139072</v>
      </c>
      <c r="BH20" s="626"/>
      <c r="BI20" s="626"/>
      <c r="BJ20" s="626"/>
      <c r="BK20" s="626"/>
      <c r="BL20" s="626"/>
      <c r="BM20" s="626"/>
      <c r="BN20" s="627"/>
      <c r="BO20" s="628">
        <v>8.8000000000000007</v>
      </c>
      <c r="BP20" s="628"/>
      <c r="BQ20" s="628"/>
      <c r="BR20" s="628"/>
      <c r="BS20" s="634" t="s">
        <v>111</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75351155</v>
      </c>
      <c r="CS20" s="626"/>
      <c r="CT20" s="626"/>
      <c r="CU20" s="626"/>
      <c r="CV20" s="626"/>
      <c r="CW20" s="626"/>
      <c r="CX20" s="626"/>
      <c r="CY20" s="627"/>
      <c r="CZ20" s="628">
        <v>100</v>
      </c>
      <c r="DA20" s="628"/>
      <c r="DB20" s="628"/>
      <c r="DC20" s="628"/>
      <c r="DD20" s="634">
        <v>5805574</v>
      </c>
      <c r="DE20" s="626"/>
      <c r="DF20" s="626"/>
      <c r="DG20" s="626"/>
      <c r="DH20" s="626"/>
      <c r="DI20" s="626"/>
      <c r="DJ20" s="626"/>
      <c r="DK20" s="626"/>
      <c r="DL20" s="626"/>
      <c r="DM20" s="626"/>
      <c r="DN20" s="626"/>
      <c r="DO20" s="626"/>
      <c r="DP20" s="627"/>
      <c r="DQ20" s="634">
        <v>51065499</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28809</v>
      </c>
      <c r="S21" s="626"/>
      <c r="T21" s="626"/>
      <c r="U21" s="626"/>
      <c r="V21" s="626"/>
      <c r="W21" s="626"/>
      <c r="X21" s="626"/>
      <c r="Y21" s="627"/>
      <c r="Z21" s="628">
        <v>0</v>
      </c>
      <c r="AA21" s="628"/>
      <c r="AB21" s="628"/>
      <c r="AC21" s="628"/>
      <c r="AD21" s="629">
        <v>28809</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10859</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1164478</v>
      </c>
      <c r="S22" s="626"/>
      <c r="T22" s="626"/>
      <c r="U22" s="626"/>
      <c r="V22" s="626"/>
      <c r="W22" s="626"/>
      <c r="X22" s="626"/>
      <c r="Y22" s="627"/>
      <c r="Z22" s="628">
        <v>1.5</v>
      </c>
      <c r="AA22" s="628"/>
      <c r="AB22" s="628"/>
      <c r="AC22" s="628"/>
      <c r="AD22" s="629" t="s">
        <v>111</v>
      </c>
      <c r="AE22" s="629"/>
      <c r="AF22" s="629"/>
      <c r="AG22" s="629"/>
      <c r="AH22" s="629"/>
      <c r="AI22" s="629"/>
      <c r="AJ22" s="629"/>
      <c r="AK22" s="629"/>
      <c r="AL22" s="630" t="s">
        <v>111</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1868762</v>
      </c>
      <c r="S23" s="626"/>
      <c r="T23" s="626"/>
      <c r="U23" s="626"/>
      <c r="V23" s="626"/>
      <c r="W23" s="626"/>
      <c r="X23" s="626"/>
      <c r="Y23" s="627"/>
      <c r="Z23" s="628">
        <v>2.5</v>
      </c>
      <c r="AA23" s="628"/>
      <c r="AB23" s="628"/>
      <c r="AC23" s="628"/>
      <c r="AD23" s="629">
        <v>411781</v>
      </c>
      <c r="AE23" s="629"/>
      <c r="AF23" s="629"/>
      <c r="AG23" s="629"/>
      <c r="AH23" s="629"/>
      <c r="AI23" s="629"/>
      <c r="AJ23" s="629"/>
      <c r="AK23" s="629"/>
      <c r="AL23" s="630">
        <v>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3128213</v>
      </c>
      <c r="BH23" s="626"/>
      <c r="BI23" s="626"/>
      <c r="BJ23" s="626"/>
      <c r="BK23" s="626"/>
      <c r="BL23" s="626"/>
      <c r="BM23" s="626"/>
      <c r="BN23" s="627"/>
      <c r="BO23" s="628">
        <v>8.8000000000000007</v>
      </c>
      <c r="BP23" s="628"/>
      <c r="BQ23" s="628"/>
      <c r="BR23" s="628"/>
      <c r="BS23" s="634" t="s">
        <v>111</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336214</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41838740</v>
      </c>
      <c r="CS24" s="615"/>
      <c r="CT24" s="615"/>
      <c r="CU24" s="615"/>
      <c r="CV24" s="615"/>
      <c r="CW24" s="615"/>
      <c r="CX24" s="615"/>
      <c r="CY24" s="616"/>
      <c r="CZ24" s="652">
        <v>55.5</v>
      </c>
      <c r="DA24" s="653"/>
      <c r="DB24" s="653"/>
      <c r="DC24" s="654"/>
      <c r="DD24" s="651">
        <v>26038278</v>
      </c>
      <c r="DE24" s="615"/>
      <c r="DF24" s="615"/>
      <c r="DG24" s="615"/>
      <c r="DH24" s="615"/>
      <c r="DI24" s="615"/>
      <c r="DJ24" s="615"/>
      <c r="DK24" s="616"/>
      <c r="DL24" s="651">
        <v>25496807</v>
      </c>
      <c r="DM24" s="615"/>
      <c r="DN24" s="615"/>
      <c r="DO24" s="615"/>
      <c r="DP24" s="615"/>
      <c r="DQ24" s="615"/>
      <c r="DR24" s="615"/>
      <c r="DS24" s="615"/>
      <c r="DT24" s="615"/>
      <c r="DU24" s="615"/>
      <c r="DV24" s="616"/>
      <c r="DW24" s="619">
        <v>57.8</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12593346</v>
      </c>
      <c r="S25" s="626"/>
      <c r="T25" s="626"/>
      <c r="U25" s="626"/>
      <c r="V25" s="626"/>
      <c r="W25" s="626"/>
      <c r="X25" s="626"/>
      <c r="Y25" s="627"/>
      <c r="Z25" s="628">
        <v>16.5</v>
      </c>
      <c r="AA25" s="628"/>
      <c r="AB25" s="628"/>
      <c r="AC25" s="628"/>
      <c r="AD25" s="629" t="s">
        <v>111</v>
      </c>
      <c r="AE25" s="629"/>
      <c r="AF25" s="629"/>
      <c r="AG25" s="629"/>
      <c r="AH25" s="629"/>
      <c r="AI25" s="629"/>
      <c r="AJ25" s="629"/>
      <c r="AK25" s="629"/>
      <c r="AL25" s="630" t="s">
        <v>111</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14127856</v>
      </c>
      <c r="CS25" s="657"/>
      <c r="CT25" s="657"/>
      <c r="CU25" s="657"/>
      <c r="CV25" s="657"/>
      <c r="CW25" s="657"/>
      <c r="CX25" s="657"/>
      <c r="CY25" s="658"/>
      <c r="CZ25" s="659">
        <v>18.7</v>
      </c>
      <c r="DA25" s="660"/>
      <c r="DB25" s="660"/>
      <c r="DC25" s="661"/>
      <c r="DD25" s="634">
        <v>12887245</v>
      </c>
      <c r="DE25" s="657"/>
      <c r="DF25" s="657"/>
      <c r="DG25" s="657"/>
      <c r="DH25" s="657"/>
      <c r="DI25" s="657"/>
      <c r="DJ25" s="657"/>
      <c r="DK25" s="658"/>
      <c r="DL25" s="634">
        <v>12780393</v>
      </c>
      <c r="DM25" s="657"/>
      <c r="DN25" s="657"/>
      <c r="DO25" s="657"/>
      <c r="DP25" s="657"/>
      <c r="DQ25" s="657"/>
      <c r="DR25" s="657"/>
      <c r="DS25" s="657"/>
      <c r="DT25" s="657"/>
      <c r="DU25" s="657"/>
      <c r="DV25" s="658"/>
      <c r="DW25" s="630">
        <v>29</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v>21805</v>
      </c>
      <c r="S26" s="626"/>
      <c r="T26" s="626"/>
      <c r="U26" s="626"/>
      <c r="V26" s="626"/>
      <c r="W26" s="626"/>
      <c r="X26" s="626"/>
      <c r="Y26" s="627"/>
      <c r="Z26" s="628">
        <v>0</v>
      </c>
      <c r="AA26" s="628"/>
      <c r="AB26" s="628"/>
      <c r="AC26" s="628"/>
      <c r="AD26" s="629">
        <v>21805</v>
      </c>
      <c r="AE26" s="629"/>
      <c r="AF26" s="629"/>
      <c r="AG26" s="629"/>
      <c r="AH26" s="629"/>
      <c r="AI26" s="629"/>
      <c r="AJ26" s="629"/>
      <c r="AK26" s="629"/>
      <c r="AL26" s="630">
        <v>0.1</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9348132</v>
      </c>
      <c r="CS26" s="626"/>
      <c r="CT26" s="626"/>
      <c r="CU26" s="626"/>
      <c r="CV26" s="626"/>
      <c r="CW26" s="626"/>
      <c r="CX26" s="626"/>
      <c r="CY26" s="627"/>
      <c r="CZ26" s="659">
        <v>12.4</v>
      </c>
      <c r="DA26" s="660"/>
      <c r="DB26" s="660"/>
      <c r="DC26" s="661"/>
      <c r="DD26" s="634">
        <v>8141105</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4834897</v>
      </c>
      <c r="S27" s="626"/>
      <c r="T27" s="626"/>
      <c r="U27" s="626"/>
      <c r="V27" s="626"/>
      <c r="W27" s="626"/>
      <c r="X27" s="626"/>
      <c r="Y27" s="627"/>
      <c r="Z27" s="628">
        <v>6.3</v>
      </c>
      <c r="AA27" s="628"/>
      <c r="AB27" s="628"/>
      <c r="AC27" s="628"/>
      <c r="AD27" s="629" t="s">
        <v>111</v>
      </c>
      <c r="AE27" s="629"/>
      <c r="AF27" s="629"/>
      <c r="AG27" s="629"/>
      <c r="AH27" s="629"/>
      <c r="AI27" s="629"/>
      <c r="AJ27" s="629"/>
      <c r="AK27" s="629"/>
      <c r="AL27" s="630" t="s">
        <v>111</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35573538</v>
      </c>
      <c r="BH27" s="626"/>
      <c r="BI27" s="626"/>
      <c r="BJ27" s="626"/>
      <c r="BK27" s="626"/>
      <c r="BL27" s="626"/>
      <c r="BM27" s="626"/>
      <c r="BN27" s="627"/>
      <c r="BO27" s="628">
        <v>100</v>
      </c>
      <c r="BP27" s="628"/>
      <c r="BQ27" s="628"/>
      <c r="BR27" s="628"/>
      <c r="BS27" s="634">
        <v>177247</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20665498</v>
      </c>
      <c r="CS27" s="657"/>
      <c r="CT27" s="657"/>
      <c r="CU27" s="657"/>
      <c r="CV27" s="657"/>
      <c r="CW27" s="657"/>
      <c r="CX27" s="657"/>
      <c r="CY27" s="658"/>
      <c r="CZ27" s="659">
        <v>27.4</v>
      </c>
      <c r="DA27" s="660"/>
      <c r="DB27" s="660"/>
      <c r="DC27" s="661"/>
      <c r="DD27" s="634">
        <v>6264704</v>
      </c>
      <c r="DE27" s="657"/>
      <c r="DF27" s="657"/>
      <c r="DG27" s="657"/>
      <c r="DH27" s="657"/>
      <c r="DI27" s="657"/>
      <c r="DJ27" s="657"/>
      <c r="DK27" s="658"/>
      <c r="DL27" s="634">
        <v>6263729</v>
      </c>
      <c r="DM27" s="657"/>
      <c r="DN27" s="657"/>
      <c r="DO27" s="657"/>
      <c r="DP27" s="657"/>
      <c r="DQ27" s="657"/>
      <c r="DR27" s="657"/>
      <c r="DS27" s="657"/>
      <c r="DT27" s="657"/>
      <c r="DU27" s="657"/>
      <c r="DV27" s="658"/>
      <c r="DW27" s="630">
        <v>14.2</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1015208</v>
      </c>
      <c r="S28" s="626"/>
      <c r="T28" s="626"/>
      <c r="U28" s="626"/>
      <c r="V28" s="626"/>
      <c r="W28" s="626"/>
      <c r="X28" s="626"/>
      <c r="Y28" s="627"/>
      <c r="Z28" s="628">
        <v>1.3</v>
      </c>
      <c r="AA28" s="628"/>
      <c r="AB28" s="628"/>
      <c r="AC28" s="628"/>
      <c r="AD28" s="629">
        <v>181090</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7045386</v>
      </c>
      <c r="CS28" s="626"/>
      <c r="CT28" s="626"/>
      <c r="CU28" s="626"/>
      <c r="CV28" s="626"/>
      <c r="CW28" s="626"/>
      <c r="CX28" s="626"/>
      <c r="CY28" s="627"/>
      <c r="CZ28" s="659">
        <v>9.4</v>
      </c>
      <c r="DA28" s="660"/>
      <c r="DB28" s="660"/>
      <c r="DC28" s="661"/>
      <c r="DD28" s="634">
        <v>6886329</v>
      </c>
      <c r="DE28" s="626"/>
      <c r="DF28" s="626"/>
      <c r="DG28" s="626"/>
      <c r="DH28" s="626"/>
      <c r="DI28" s="626"/>
      <c r="DJ28" s="626"/>
      <c r="DK28" s="627"/>
      <c r="DL28" s="634">
        <v>6452685</v>
      </c>
      <c r="DM28" s="626"/>
      <c r="DN28" s="626"/>
      <c r="DO28" s="626"/>
      <c r="DP28" s="626"/>
      <c r="DQ28" s="626"/>
      <c r="DR28" s="626"/>
      <c r="DS28" s="626"/>
      <c r="DT28" s="626"/>
      <c r="DU28" s="626"/>
      <c r="DV28" s="627"/>
      <c r="DW28" s="630">
        <v>14.6</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859302</v>
      </c>
      <c r="S29" s="626"/>
      <c r="T29" s="626"/>
      <c r="U29" s="626"/>
      <c r="V29" s="626"/>
      <c r="W29" s="626"/>
      <c r="X29" s="626"/>
      <c r="Y29" s="627"/>
      <c r="Z29" s="628">
        <v>1.1000000000000001</v>
      </c>
      <c r="AA29" s="628"/>
      <c r="AB29" s="628"/>
      <c r="AC29" s="628"/>
      <c r="AD29" s="629" t="s">
        <v>111</v>
      </c>
      <c r="AE29" s="629"/>
      <c r="AF29" s="629"/>
      <c r="AG29" s="629"/>
      <c r="AH29" s="629"/>
      <c r="AI29" s="629"/>
      <c r="AJ29" s="629"/>
      <c r="AK29" s="629"/>
      <c r="AL29" s="630" t="s">
        <v>111</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7044854</v>
      </c>
      <c r="CS29" s="657"/>
      <c r="CT29" s="657"/>
      <c r="CU29" s="657"/>
      <c r="CV29" s="657"/>
      <c r="CW29" s="657"/>
      <c r="CX29" s="657"/>
      <c r="CY29" s="658"/>
      <c r="CZ29" s="659">
        <v>9.3000000000000007</v>
      </c>
      <c r="DA29" s="660"/>
      <c r="DB29" s="660"/>
      <c r="DC29" s="661"/>
      <c r="DD29" s="634">
        <v>6885797</v>
      </c>
      <c r="DE29" s="657"/>
      <c r="DF29" s="657"/>
      <c r="DG29" s="657"/>
      <c r="DH29" s="657"/>
      <c r="DI29" s="657"/>
      <c r="DJ29" s="657"/>
      <c r="DK29" s="658"/>
      <c r="DL29" s="634">
        <v>6452153</v>
      </c>
      <c r="DM29" s="657"/>
      <c r="DN29" s="657"/>
      <c r="DO29" s="657"/>
      <c r="DP29" s="657"/>
      <c r="DQ29" s="657"/>
      <c r="DR29" s="657"/>
      <c r="DS29" s="657"/>
      <c r="DT29" s="657"/>
      <c r="DU29" s="657"/>
      <c r="DV29" s="658"/>
      <c r="DW29" s="630">
        <v>14.6</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1542716</v>
      </c>
      <c r="S30" s="626"/>
      <c r="T30" s="626"/>
      <c r="U30" s="626"/>
      <c r="V30" s="626"/>
      <c r="W30" s="626"/>
      <c r="X30" s="626"/>
      <c r="Y30" s="627"/>
      <c r="Z30" s="628">
        <v>2</v>
      </c>
      <c r="AA30" s="628"/>
      <c r="AB30" s="628"/>
      <c r="AC30" s="628"/>
      <c r="AD30" s="629" t="s">
        <v>111</v>
      </c>
      <c r="AE30" s="629"/>
      <c r="AF30" s="629"/>
      <c r="AG30" s="629"/>
      <c r="AH30" s="629"/>
      <c r="AI30" s="629"/>
      <c r="AJ30" s="629"/>
      <c r="AK30" s="629"/>
      <c r="AL30" s="630" t="s">
        <v>111</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97.9</v>
      </c>
      <c r="BH30" s="684"/>
      <c r="BI30" s="684"/>
      <c r="BJ30" s="684"/>
      <c r="BK30" s="684"/>
      <c r="BL30" s="684"/>
      <c r="BM30" s="620">
        <v>93.3</v>
      </c>
      <c r="BN30" s="684"/>
      <c r="BO30" s="684"/>
      <c r="BP30" s="684"/>
      <c r="BQ30" s="685"/>
      <c r="BR30" s="683">
        <v>98.7</v>
      </c>
      <c r="BS30" s="684"/>
      <c r="BT30" s="684"/>
      <c r="BU30" s="684"/>
      <c r="BV30" s="684"/>
      <c r="BW30" s="684"/>
      <c r="BX30" s="620">
        <v>93.7</v>
      </c>
      <c r="BY30" s="684"/>
      <c r="BZ30" s="684"/>
      <c r="CA30" s="684"/>
      <c r="CB30" s="685"/>
      <c r="CD30" s="688"/>
      <c r="CE30" s="689"/>
      <c r="CF30" s="639" t="s">
        <v>294</v>
      </c>
      <c r="CG30" s="640"/>
      <c r="CH30" s="640"/>
      <c r="CI30" s="640"/>
      <c r="CJ30" s="640"/>
      <c r="CK30" s="640"/>
      <c r="CL30" s="640"/>
      <c r="CM30" s="640"/>
      <c r="CN30" s="640"/>
      <c r="CO30" s="640"/>
      <c r="CP30" s="640"/>
      <c r="CQ30" s="641"/>
      <c r="CR30" s="625">
        <v>6294060</v>
      </c>
      <c r="CS30" s="626"/>
      <c r="CT30" s="626"/>
      <c r="CU30" s="626"/>
      <c r="CV30" s="626"/>
      <c r="CW30" s="626"/>
      <c r="CX30" s="626"/>
      <c r="CY30" s="627"/>
      <c r="CZ30" s="659">
        <v>8.4</v>
      </c>
      <c r="DA30" s="660"/>
      <c r="DB30" s="660"/>
      <c r="DC30" s="661"/>
      <c r="DD30" s="634">
        <v>6197020</v>
      </c>
      <c r="DE30" s="626"/>
      <c r="DF30" s="626"/>
      <c r="DG30" s="626"/>
      <c r="DH30" s="626"/>
      <c r="DI30" s="626"/>
      <c r="DJ30" s="626"/>
      <c r="DK30" s="627"/>
      <c r="DL30" s="634">
        <v>5763376</v>
      </c>
      <c r="DM30" s="626"/>
      <c r="DN30" s="626"/>
      <c r="DO30" s="626"/>
      <c r="DP30" s="626"/>
      <c r="DQ30" s="626"/>
      <c r="DR30" s="626"/>
      <c r="DS30" s="626"/>
      <c r="DT30" s="626"/>
      <c r="DU30" s="626"/>
      <c r="DV30" s="627"/>
      <c r="DW30" s="630">
        <v>13.1</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1239518</v>
      </c>
      <c r="S31" s="626"/>
      <c r="T31" s="626"/>
      <c r="U31" s="626"/>
      <c r="V31" s="626"/>
      <c r="W31" s="626"/>
      <c r="X31" s="626"/>
      <c r="Y31" s="627"/>
      <c r="Z31" s="628">
        <v>1.6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98.9</v>
      </c>
      <c r="BH31" s="657"/>
      <c r="BI31" s="657"/>
      <c r="BJ31" s="657"/>
      <c r="BK31" s="657"/>
      <c r="BL31" s="657"/>
      <c r="BM31" s="631">
        <v>94.7</v>
      </c>
      <c r="BN31" s="681"/>
      <c r="BO31" s="681"/>
      <c r="BP31" s="681"/>
      <c r="BQ31" s="682"/>
      <c r="BR31" s="680">
        <v>98.8</v>
      </c>
      <c r="BS31" s="657"/>
      <c r="BT31" s="657"/>
      <c r="BU31" s="657"/>
      <c r="BV31" s="657"/>
      <c r="BW31" s="657"/>
      <c r="BX31" s="631">
        <v>94.3</v>
      </c>
      <c r="BY31" s="681"/>
      <c r="BZ31" s="681"/>
      <c r="CA31" s="681"/>
      <c r="CB31" s="682"/>
      <c r="CD31" s="688"/>
      <c r="CE31" s="689"/>
      <c r="CF31" s="639" t="s">
        <v>298</v>
      </c>
      <c r="CG31" s="640"/>
      <c r="CH31" s="640"/>
      <c r="CI31" s="640"/>
      <c r="CJ31" s="640"/>
      <c r="CK31" s="640"/>
      <c r="CL31" s="640"/>
      <c r="CM31" s="640"/>
      <c r="CN31" s="640"/>
      <c r="CO31" s="640"/>
      <c r="CP31" s="640"/>
      <c r="CQ31" s="641"/>
      <c r="CR31" s="625">
        <v>750794</v>
      </c>
      <c r="CS31" s="657"/>
      <c r="CT31" s="657"/>
      <c r="CU31" s="657"/>
      <c r="CV31" s="657"/>
      <c r="CW31" s="657"/>
      <c r="CX31" s="657"/>
      <c r="CY31" s="658"/>
      <c r="CZ31" s="659">
        <v>1</v>
      </c>
      <c r="DA31" s="660"/>
      <c r="DB31" s="660"/>
      <c r="DC31" s="661"/>
      <c r="DD31" s="634">
        <v>688777</v>
      </c>
      <c r="DE31" s="657"/>
      <c r="DF31" s="657"/>
      <c r="DG31" s="657"/>
      <c r="DH31" s="657"/>
      <c r="DI31" s="657"/>
      <c r="DJ31" s="657"/>
      <c r="DK31" s="658"/>
      <c r="DL31" s="634">
        <v>688777</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1962613</v>
      </c>
      <c r="S32" s="626"/>
      <c r="T32" s="626"/>
      <c r="U32" s="626"/>
      <c r="V32" s="626"/>
      <c r="W32" s="626"/>
      <c r="X32" s="626"/>
      <c r="Y32" s="627"/>
      <c r="Z32" s="628">
        <v>2.6</v>
      </c>
      <c r="AA32" s="628"/>
      <c r="AB32" s="628"/>
      <c r="AC32" s="628"/>
      <c r="AD32" s="629">
        <v>56959</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98.7</v>
      </c>
      <c r="BH32" s="693"/>
      <c r="BI32" s="693"/>
      <c r="BJ32" s="693"/>
      <c r="BK32" s="693"/>
      <c r="BL32" s="693"/>
      <c r="BM32" s="694">
        <v>93.2</v>
      </c>
      <c r="BN32" s="693"/>
      <c r="BO32" s="693"/>
      <c r="BP32" s="693"/>
      <c r="BQ32" s="695"/>
      <c r="BR32" s="692">
        <v>98.6</v>
      </c>
      <c r="BS32" s="693"/>
      <c r="BT32" s="693"/>
      <c r="BU32" s="693"/>
      <c r="BV32" s="693"/>
      <c r="BW32" s="693"/>
      <c r="BX32" s="694">
        <v>92.9</v>
      </c>
      <c r="BY32" s="693"/>
      <c r="BZ32" s="693"/>
      <c r="CA32" s="693"/>
      <c r="CB32" s="695"/>
      <c r="CD32" s="690"/>
      <c r="CE32" s="691"/>
      <c r="CF32" s="639" t="s">
        <v>301</v>
      </c>
      <c r="CG32" s="640"/>
      <c r="CH32" s="640"/>
      <c r="CI32" s="640"/>
      <c r="CJ32" s="640"/>
      <c r="CK32" s="640"/>
      <c r="CL32" s="640"/>
      <c r="CM32" s="640"/>
      <c r="CN32" s="640"/>
      <c r="CO32" s="640"/>
      <c r="CP32" s="640"/>
      <c r="CQ32" s="641"/>
      <c r="CR32" s="625">
        <v>532</v>
      </c>
      <c r="CS32" s="626"/>
      <c r="CT32" s="626"/>
      <c r="CU32" s="626"/>
      <c r="CV32" s="626"/>
      <c r="CW32" s="626"/>
      <c r="CX32" s="626"/>
      <c r="CY32" s="627"/>
      <c r="CZ32" s="659">
        <v>0</v>
      </c>
      <c r="DA32" s="660"/>
      <c r="DB32" s="660"/>
      <c r="DC32" s="661"/>
      <c r="DD32" s="634">
        <v>532</v>
      </c>
      <c r="DE32" s="626"/>
      <c r="DF32" s="626"/>
      <c r="DG32" s="626"/>
      <c r="DH32" s="626"/>
      <c r="DI32" s="626"/>
      <c r="DJ32" s="626"/>
      <c r="DK32" s="627"/>
      <c r="DL32" s="634">
        <v>532</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4759643</v>
      </c>
      <c r="S33" s="626"/>
      <c r="T33" s="626"/>
      <c r="U33" s="626"/>
      <c r="V33" s="626"/>
      <c r="W33" s="626"/>
      <c r="X33" s="626"/>
      <c r="Y33" s="627"/>
      <c r="Z33" s="628">
        <v>6.2</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27687961</v>
      </c>
      <c r="CS33" s="657"/>
      <c r="CT33" s="657"/>
      <c r="CU33" s="657"/>
      <c r="CV33" s="657"/>
      <c r="CW33" s="657"/>
      <c r="CX33" s="657"/>
      <c r="CY33" s="658"/>
      <c r="CZ33" s="659">
        <v>36.700000000000003</v>
      </c>
      <c r="DA33" s="660"/>
      <c r="DB33" s="660"/>
      <c r="DC33" s="661"/>
      <c r="DD33" s="634">
        <v>22858066</v>
      </c>
      <c r="DE33" s="657"/>
      <c r="DF33" s="657"/>
      <c r="DG33" s="657"/>
      <c r="DH33" s="657"/>
      <c r="DI33" s="657"/>
      <c r="DJ33" s="657"/>
      <c r="DK33" s="658"/>
      <c r="DL33" s="634">
        <v>17221271</v>
      </c>
      <c r="DM33" s="657"/>
      <c r="DN33" s="657"/>
      <c r="DO33" s="657"/>
      <c r="DP33" s="657"/>
      <c r="DQ33" s="657"/>
      <c r="DR33" s="657"/>
      <c r="DS33" s="657"/>
      <c r="DT33" s="657"/>
      <c r="DU33" s="657"/>
      <c r="DV33" s="658"/>
      <c r="DW33" s="630">
        <v>39</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11185460</v>
      </c>
      <c r="CS34" s="626"/>
      <c r="CT34" s="626"/>
      <c r="CU34" s="626"/>
      <c r="CV34" s="626"/>
      <c r="CW34" s="626"/>
      <c r="CX34" s="626"/>
      <c r="CY34" s="627"/>
      <c r="CZ34" s="659">
        <v>14.8</v>
      </c>
      <c r="DA34" s="660"/>
      <c r="DB34" s="660"/>
      <c r="DC34" s="661"/>
      <c r="DD34" s="634">
        <v>8410802</v>
      </c>
      <c r="DE34" s="626"/>
      <c r="DF34" s="626"/>
      <c r="DG34" s="626"/>
      <c r="DH34" s="626"/>
      <c r="DI34" s="626"/>
      <c r="DJ34" s="626"/>
      <c r="DK34" s="627"/>
      <c r="DL34" s="634">
        <v>7068636</v>
      </c>
      <c r="DM34" s="626"/>
      <c r="DN34" s="626"/>
      <c r="DO34" s="626"/>
      <c r="DP34" s="626"/>
      <c r="DQ34" s="626"/>
      <c r="DR34" s="626"/>
      <c r="DS34" s="626"/>
      <c r="DT34" s="626"/>
      <c r="DU34" s="626"/>
      <c r="DV34" s="627"/>
      <c r="DW34" s="630">
        <v>16</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2936043</v>
      </c>
      <c r="S35" s="626"/>
      <c r="T35" s="626"/>
      <c r="U35" s="626"/>
      <c r="V35" s="626"/>
      <c r="W35" s="626"/>
      <c r="X35" s="626"/>
      <c r="Y35" s="627"/>
      <c r="Z35" s="628">
        <v>3.9</v>
      </c>
      <c r="AA35" s="628"/>
      <c r="AB35" s="628"/>
      <c r="AC35" s="628"/>
      <c r="AD35" s="629" t="s">
        <v>111</v>
      </c>
      <c r="AE35" s="629"/>
      <c r="AF35" s="629"/>
      <c r="AG35" s="629"/>
      <c r="AH35" s="629"/>
      <c r="AI35" s="629"/>
      <c r="AJ35" s="629"/>
      <c r="AK35" s="629"/>
      <c r="AL35" s="630" t="s">
        <v>111</v>
      </c>
      <c r="AM35" s="631"/>
      <c r="AN35" s="631"/>
      <c r="AO35" s="632"/>
      <c r="AP35" s="188"/>
      <c r="AQ35" s="636" t="s">
        <v>309</v>
      </c>
      <c r="AR35" s="637"/>
      <c r="AS35" s="637"/>
      <c r="AT35" s="637"/>
      <c r="AU35" s="637"/>
      <c r="AV35" s="637"/>
      <c r="AW35" s="637"/>
      <c r="AX35" s="637"/>
      <c r="AY35" s="638"/>
      <c r="AZ35" s="614">
        <v>12042457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41666</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324624</v>
      </c>
      <c r="CS35" s="657"/>
      <c r="CT35" s="657"/>
      <c r="CU35" s="657"/>
      <c r="CV35" s="657"/>
      <c r="CW35" s="657"/>
      <c r="CX35" s="657"/>
      <c r="CY35" s="658"/>
      <c r="CZ35" s="659">
        <v>0.4</v>
      </c>
      <c r="DA35" s="660"/>
      <c r="DB35" s="660"/>
      <c r="DC35" s="661"/>
      <c r="DD35" s="634">
        <v>311806</v>
      </c>
      <c r="DE35" s="657"/>
      <c r="DF35" s="657"/>
      <c r="DG35" s="657"/>
      <c r="DH35" s="657"/>
      <c r="DI35" s="657"/>
      <c r="DJ35" s="657"/>
      <c r="DK35" s="658"/>
      <c r="DL35" s="634">
        <v>281909</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76206730</v>
      </c>
      <c r="S36" s="698"/>
      <c r="T36" s="698"/>
      <c r="U36" s="698"/>
      <c r="V36" s="698"/>
      <c r="W36" s="698"/>
      <c r="X36" s="698"/>
      <c r="Y36" s="699"/>
      <c r="Z36" s="700">
        <v>100</v>
      </c>
      <c r="AA36" s="700"/>
      <c r="AB36" s="700"/>
      <c r="AC36" s="700"/>
      <c r="AD36" s="701">
        <v>41171081</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1882758</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-1290046</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6494262</v>
      </c>
      <c r="CS36" s="626"/>
      <c r="CT36" s="626"/>
      <c r="CU36" s="626"/>
      <c r="CV36" s="626"/>
      <c r="CW36" s="626"/>
      <c r="CX36" s="626"/>
      <c r="CY36" s="627"/>
      <c r="CZ36" s="659">
        <v>8.6</v>
      </c>
      <c r="DA36" s="660"/>
      <c r="DB36" s="660"/>
      <c r="DC36" s="661"/>
      <c r="DD36" s="634">
        <v>6078913</v>
      </c>
      <c r="DE36" s="626"/>
      <c r="DF36" s="626"/>
      <c r="DG36" s="626"/>
      <c r="DH36" s="626"/>
      <c r="DI36" s="626"/>
      <c r="DJ36" s="626"/>
      <c r="DK36" s="627"/>
      <c r="DL36" s="634">
        <v>4368872</v>
      </c>
      <c r="DM36" s="626"/>
      <c r="DN36" s="626"/>
      <c r="DO36" s="626"/>
      <c r="DP36" s="626"/>
      <c r="DQ36" s="626"/>
      <c r="DR36" s="626"/>
      <c r="DS36" s="626"/>
      <c r="DT36" s="626"/>
      <c r="DU36" s="626"/>
      <c r="DV36" s="627"/>
      <c r="DW36" s="630">
        <v>9.9</v>
      </c>
      <c r="DX36" s="655"/>
      <c r="DY36" s="655"/>
      <c r="DZ36" s="655"/>
      <c r="EA36" s="655"/>
      <c r="EB36" s="655"/>
      <c r="EC36" s="656"/>
    </row>
    <row r="37" spans="2:133" ht="11.25" customHeight="1">
      <c r="AQ37" s="704" t="s">
        <v>316</v>
      </c>
      <c r="AR37" s="705"/>
      <c r="AS37" s="705"/>
      <c r="AT37" s="705"/>
      <c r="AU37" s="705"/>
      <c r="AV37" s="705"/>
      <c r="AW37" s="705"/>
      <c r="AX37" s="705"/>
      <c r="AY37" s="706"/>
      <c r="AZ37" s="625">
        <v>1841808</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31012</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24379</v>
      </c>
      <c r="CS37" s="657"/>
      <c r="CT37" s="657"/>
      <c r="CU37" s="657"/>
      <c r="CV37" s="657"/>
      <c r="CW37" s="657"/>
      <c r="CX37" s="657"/>
      <c r="CY37" s="658"/>
      <c r="CZ37" s="659">
        <v>0</v>
      </c>
      <c r="DA37" s="660"/>
      <c r="DB37" s="660"/>
      <c r="DC37" s="661"/>
      <c r="DD37" s="634">
        <v>24379</v>
      </c>
      <c r="DE37" s="657"/>
      <c r="DF37" s="657"/>
      <c r="DG37" s="657"/>
      <c r="DH37" s="657"/>
      <c r="DI37" s="657"/>
      <c r="DJ37" s="657"/>
      <c r="DK37" s="658"/>
      <c r="DL37" s="634">
        <v>24379</v>
      </c>
      <c r="DM37" s="657"/>
      <c r="DN37" s="657"/>
      <c r="DO37" s="657"/>
      <c r="DP37" s="657"/>
      <c r="DQ37" s="657"/>
      <c r="DR37" s="657"/>
      <c r="DS37" s="657"/>
      <c r="DT37" s="657"/>
      <c r="DU37" s="657"/>
      <c r="DV37" s="658"/>
      <c r="DW37" s="630">
        <v>0.1</v>
      </c>
      <c r="DX37" s="655"/>
      <c r="DY37" s="655"/>
      <c r="DZ37" s="655"/>
      <c r="EA37" s="655"/>
      <c r="EB37" s="655"/>
      <c r="EC37" s="656"/>
    </row>
    <row r="38" spans="2:133" ht="11.25" customHeight="1">
      <c r="AQ38" s="704" t="s">
        <v>319</v>
      </c>
      <c r="AR38" s="705"/>
      <c r="AS38" s="705"/>
      <c r="AT38" s="705"/>
      <c r="AU38" s="705"/>
      <c r="AV38" s="705"/>
      <c r="AW38" s="705"/>
      <c r="AX38" s="705"/>
      <c r="AY38" s="706"/>
      <c r="AZ38" s="625">
        <v>23299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49894</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8294592</v>
      </c>
      <c r="CS38" s="626"/>
      <c r="CT38" s="626"/>
      <c r="CU38" s="626"/>
      <c r="CV38" s="626"/>
      <c r="CW38" s="626"/>
      <c r="CX38" s="626"/>
      <c r="CY38" s="627"/>
      <c r="CZ38" s="659">
        <v>11</v>
      </c>
      <c r="DA38" s="660"/>
      <c r="DB38" s="660"/>
      <c r="DC38" s="661"/>
      <c r="DD38" s="634">
        <v>6965163</v>
      </c>
      <c r="DE38" s="626"/>
      <c r="DF38" s="626"/>
      <c r="DG38" s="626"/>
      <c r="DH38" s="626"/>
      <c r="DI38" s="626"/>
      <c r="DJ38" s="626"/>
      <c r="DK38" s="627"/>
      <c r="DL38" s="634">
        <v>5501854</v>
      </c>
      <c r="DM38" s="626"/>
      <c r="DN38" s="626"/>
      <c r="DO38" s="626"/>
      <c r="DP38" s="626"/>
      <c r="DQ38" s="626"/>
      <c r="DR38" s="626"/>
      <c r="DS38" s="626"/>
      <c r="DT38" s="626"/>
      <c r="DU38" s="626"/>
      <c r="DV38" s="627"/>
      <c r="DW38" s="630">
        <v>12.5</v>
      </c>
      <c r="DX38" s="655"/>
      <c r="DY38" s="655"/>
      <c r="DZ38" s="655"/>
      <c r="EA38" s="655"/>
      <c r="EB38" s="655"/>
      <c r="EC38" s="656"/>
    </row>
    <row r="39" spans="2:133" ht="11.25" customHeight="1">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103</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796671</v>
      </c>
      <c r="CS39" s="657"/>
      <c r="CT39" s="657"/>
      <c r="CU39" s="657"/>
      <c r="CV39" s="657"/>
      <c r="CW39" s="657"/>
      <c r="CX39" s="657"/>
      <c r="CY39" s="658"/>
      <c r="CZ39" s="659">
        <v>1.1000000000000001</v>
      </c>
      <c r="DA39" s="660"/>
      <c r="DB39" s="660"/>
      <c r="DC39" s="661"/>
      <c r="DD39" s="634">
        <v>791382</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2971913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97</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592352</v>
      </c>
      <c r="CS40" s="626"/>
      <c r="CT40" s="626"/>
      <c r="CU40" s="626"/>
      <c r="CV40" s="626"/>
      <c r="CW40" s="626"/>
      <c r="CX40" s="626"/>
      <c r="CY40" s="627"/>
      <c r="CZ40" s="659">
        <v>0.8</v>
      </c>
      <c r="DA40" s="660"/>
      <c r="DB40" s="660"/>
      <c r="DC40" s="661"/>
      <c r="DD40" s="634">
        <v>300000</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5322679</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321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5824454</v>
      </c>
      <c r="CS42" s="626"/>
      <c r="CT42" s="626"/>
      <c r="CU42" s="626"/>
      <c r="CV42" s="626"/>
      <c r="CW42" s="626"/>
      <c r="CX42" s="626"/>
      <c r="CY42" s="627"/>
      <c r="CZ42" s="659">
        <v>7.7</v>
      </c>
      <c r="DA42" s="708"/>
      <c r="DB42" s="708"/>
      <c r="DC42" s="709"/>
      <c r="DD42" s="634">
        <v>2169155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154684</v>
      </c>
      <c r="CS43" s="657"/>
      <c r="CT43" s="657"/>
      <c r="CU43" s="657"/>
      <c r="CV43" s="657"/>
      <c r="CW43" s="657"/>
      <c r="CX43" s="657"/>
      <c r="CY43" s="658"/>
      <c r="CZ43" s="659">
        <v>0.2</v>
      </c>
      <c r="DA43" s="660"/>
      <c r="DB43" s="660"/>
      <c r="DC43" s="661"/>
      <c r="DD43" s="634">
        <v>154684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5805574</v>
      </c>
      <c r="CS44" s="626"/>
      <c r="CT44" s="626"/>
      <c r="CU44" s="626"/>
      <c r="CV44" s="626"/>
      <c r="CW44" s="626"/>
      <c r="CX44" s="626"/>
      <c r="CY44" s="627"/>
      <c r="CZ44" s="659">
        <v>7.7</v>
      </c>
      <c r="DA44" s="708"/>
      <c r="DB44" s="708"/>
      <c r="DC44" s="709"/>
      <c r="DD44" s="634">
        <v>2169155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2170056</v>
      </c>
      <c r="CS45" s="657"/>
      <c r="CT45" s="657"/>
      <c r="CU45" s="657"/>
      <c r="CV45" s="657"/>
      <c r="CW45" s="657"/>
      <c r="CX45" s="657"/>
      <c r="CY45" s="658"/>
      <c r="CZ45" s="659">
        <v>2.9</v>
      </c>
      <c r="DA45" s="660"/>
      <c r="DB45" s="660"/>
      <c r="DC45" s="661"/>
      <c r="DD45" s="634">
        <v>484508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3528861</v>
      </c>
      <c r="CS46" s="626"/>
      <c r="CT46" s="626"/>
      <c r="CU46" s="626"/>
      <c r="CV46" s="626"/>
      <c r="CW46" s="626"/>
      <c r="CX46" s="626"/>
      <c r="CY46" s="627"/>
      <c r="CZ46" s="659">
        <v>4.7</v>
      </c>
      <c r="DA46" s="708"/>
      <c r="DB46" s="708"/>
      <c r="DC46" s="709"/>
      <c r="DD46" s="634">
        <v>1641605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18880</v>
      </c>
      <c r="CS47" s="657"/>
      <c r="CT47" s="657"/>
      <c r="CU47" s="657"/>
      <c r="CV47" s="657"/>
      <c r="CW47" s="657"/>
      <c r="CX47" s="657"/>
      <c r="CY47" s="658"/>
      <c r="CZ47" s="659">
        <v>0</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75351155</v>
      </c>
      <c r="CS49" s="693"/>
      <c r="CT49" s="693"/>
      <c r="CU49" s="693"/>
      <c r="CV49" s="693"/>
      <c r="CW49" s="693"/>
      <c r="CX49" s="693"/>
      <c r="CY49" s="720"/>
      <c r="CZ49" s="721">
        <v>100</v>
      </c>
      <c r="DA49" s="722"/>
      <c r="DB49" s="722"/>
      <c r="DC49" s="723"/>
      <c r="DD49" s="724">
        <v>51065499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W114"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76755</v>
      </c>
      <c r="R7" s="755"/>
      <c r="S7" s="755"/>
      <c r="T7" s="755"/>
      <c r="U7" s="755"/>
      <c r="V7" s="755">
        <v>76051</v>
      </c>
      <c r="W7" s="755"/>
      <c r="X7" s="755"/>
      <c r="Y7" s="755"/>
      <c r="Z7" s="755"/>
      <c r="AA7" s="755">
        <v>705</v>
      </c>
      <c r="AB7" s="755"/>
      <c r="AC7" s="755"/>
      <c r="AD7" s="755"/>
      <c r="AE7" s="756"/>
      <c r="AF7" s="757">
        <v>218</v>
      </c>
      <c r="AG7" s="758"/>
      <c r="AH7" s="758"/>
      <c r="AI7" s="758"/>
      <c r="AJ7" s="759"/>
      <c r="AK7" s="794">
        <v>1543</v>
      </c>
      <c r="AL7" s="795"/>
      <c r="AM7" s="795"/>
      <c r="AN7" s="795"/>
      <c r="AO7" s="795"/>
      <c r="AP7" s="795">
        <v>71009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4</v>
      </c>
      <c r="CI7" s="792"/>
      <c r="CJ7" s="792"/>
      <c r="CK7" s="792"/>
      <c r="CL7" s="793"/>
      <c r="CM7" s="791">
        <v>395</v>
      </c>
      <c r="CN7" s="792"/>
      <c r="CO7" s="792"/>
      <c r="CP7" s="792"/>
      <c r="CQ7" s="793"/>
      <c r="CR7" s="791">
        <v>302</v>
      </c>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278</v>
      </c>
      <c r="R8" s="779"/>
      <c r="S8" s="779"/>
      <c r="T8" s="779"/>
      <c r="U8" s="779"/>
      <c r="V8" s="779">
        <v>128</v>
      </c>
      <c r="W8" s="779"/>
      <c r="X8" s="779"/>
      <c r="Y8" s="779"/>
      <c r="Z8" s="779"/>
      <c r="AA8" s="779">
        <v>151</v>
      </c>
      <c r="AB8" s="779"/>
      <c r="AC8" s="779"/>
      <c r="AD8" s="779"/>
      <c r="AE8" s="780"/>
      <c r="AF8" s="781">
        <v>151</v>
      </c>
      <c r="AG8" s="782"/>
      <c r="AH8" s="782"/>
      <c r="AI8" s="782"/>
      <c r="AJ8" s="783"/>
      <c r="AK8" s="784"/>
      <c r="AL8" s="785"/>
      <c r="AM8" s="785"/>
      <c r="AN8" s="785"/>
      <c r="AO8" s="785"/>
      <c r="AP8" s="785">
        <v>2119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141</v>
      </c>
      <c r="CI8" s="802"/>
      <c r="CJ8" s="802"/>
      <c r="CK8" s="802"/>
      <c r="CL8" s="803"/>
      <c r="CM8" s="801">
        <v>3730</v>
      </c>
      <c r="CN8" s="802"/>
      <c r="CO8" s="802"/>
      <c r="CP8" s="802"/>
      <c r="CQ8" s="803"/>
      <c r="CR8" s="801">
        <v>915</v>
      </c>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3</v>
      </c>
      <c r="CI9" s="802"/>
      <c r="CJ9" s="802"/>
      <c r="CK9" s="802"/>
      <c r="CL9" s="803"/>
      <c r="CM9" s="801">
        <v>564</v>
      </c>
      <c r="CN9" s="802"/>
      <c r="CO9" s="802"/>
      <c r="CP9" s="802"/>
      <c r="CQ9" s="803"/>
      <c r="CR9" s="801">
        <v>401</v>
      </c>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549</v>
      </c>
      <c r="BT10" s="789"/>
      <c r="BU10" s="789"/>
      <c r="BV10" s="789"/>
      <c r="BW10" s="789"/>
      <c r="BX10" s="789"/>
      <c r="BY10" s="789"/>
      <c r="BZ10" s="789"/>
      <c r="CA10" s="789"/>
      <c r="CB10" s="789"/>
      <c r="CC10" s="789"/>
      <c r="CD10" s="789"/>
      <c r="CE10" s="789"/>
      <c r="CF10" s="789"/>
      <c r="CG10" s="790"/>
      <c r="CH10" s="801">
        <v>-8</v>
      </c>
      <c r="CI10" s="802"/>
      <c r="CJ10" s="802"/>
      <c r="CK10" s="802"/>
      <c r="CL10" s="803"/>
      <c r="CM10" s="801">
        <v>674</v>
      </c>
      <c r="CN10" s="802"/>
      <c r="CO10" s="802"/>
      <c r="CP10" s="802"/>
      <c r="CQ10" s="803"/>
      <c r="CR10" s="801">
        <v>300</v>
      </c>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550</v>
      </c>
      <c r="BT11" s="789"/>
      <c r="BU11" s="789"/>
      <c r="BV11" s="789"/>
      <c r="BW11" s="789"/>
      <c r="BX11" s="789"/>
      <c r="BY11" s="789"/>
      <c r="BZ11" s="789"/>
      <c r="CA11" s="789"/>
      <c r="CB11" s="789"/>
      <c r="CC11" s="789"/>
      <c r="CD11" s="789"/>
      <c r="CE11" s="789"/>
      <c r="CF11" s="789"/>
      <c r="CG11" s="790"/>
      <c r="CH11" s="801">
        <v>8</v>
      </c>
      <c r="CI11" s="802"/>
      <c r="CJ11" s="802"/>
      <c r="CK11" s="802"/>
      <c r="CL11" s="803"/>
      <c r="CM11" s="801">
        <v>65</v>
      </c>
      <c r="CN11" s="802"/>
      <c r="CO11" s="802"/>
      <c r="CP11" s="802"/>
      <c r="CQ11" s="803"/>
      <c r="CR11" s="801">
        <v>30</v>
      </c>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551</v>
      </c>
      <c r="BT12" s="789"/>
      <c r="BU12" s="789"/>
      <c r="BV12" s="789"/>
      <c r="BW12" s="789"/>
      <c r="BX12" s="789"/>
      <c r="BY12" s="789"/>
      <c r="BZ12" s="789"/>
      <c r="CA12" s="789"/>
      <c r="CB12" s="789"/>
      <c r="CC12" s="789"/>
      <c r="CD12" s="789"/>
      <c r="CE12" s="789"/>
      <c r="CF12" s="789"/>
      <c r="CG12" s="790"/>
      <c r="CH12" s="801">
        <v>4</v>
      </c>
      <c r="CI12" s="802"/>
      <c r="CJ12" s="802"/>
      <c r="CK12" s="802"/>
      <c r="CL12" s="803"/>
      <c r="CM12" s="801">
        <v>139</v>
      </c>
      <c r="CN12" s="802"/>
      <c r="CO12" s="802"/>
      <c r="CP12" s="802"/>
      <c r="CQ12" s="803"/>
      <c r="CR12" s="801">
        <v>26</v>
      </c>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552</v>
      </c>
      <c r="BT13" s="789"/>
      <c r="BU13" s="789"/>
      <c r="BV13" s="789"/>
      <c r="BW13" s="789"/>
      <c r="BX13" s="789"/>
      <c r="BY13" s="789"/>
      <c r="BZ13" s="789"/>
      <c r="CA13" s="789"/>
      <c r="CB13" s="789"/>
      <c r="CC13" s="789"/>
      <c r="CD13" s="789"/>
      <c r="CE13" s="789"/>
      <c r="CF13" s="789"/>
      <c r="CG13" s="790"/>
      <c r="CH13" s="801">
        <v>1</v>
      </c>
      <c r="CI13" s="802"/>
      <c r="CJ13" s="802"/>
      <c r="CK13" s="802"/>
      <c r="CL13" s="803"/>
      <c r="CM13" s="801">
        <v>90</v>
      </c>
      <c r="CN13" s="802"/>
      <c r="CO13" s="802"/>
      <c r="CP13" s="802"/>
      <c r="CQ13" s="803"/>
      <c r="CR13" s="801">
        <v>40</v>
      </c>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553</v>
      </c>
      <c r="BT14" s="789"/>
      <c r="BU14" s="789"/>
      <c r="BV14" s="789"/>
      <c r="BW14" s="789"/>
      <c r="BX14" s="789"/>
      <c r="BY14" s="789"/>
      <c r="BZ14" s="789"/>
      <c r="CA14" s="789"/>
      <c r="CB14" s="789"/>
      <c r="CC14" s="789"/>
      <c r="CD14" s="789"/>
      <c r="CE14" s="789"/>
      <c r="CF14" s="789"/>
      <c r="CG14" s="790"/>
      <c r="CH14" s="801">
        <v>52</v>
      </c>
      <c r="CI14" s="802"/>
      <c r="CJ14" s="802"/>
      <c r="CK14" s="802"/>
      <c r="CL14" s="803"/>
      <c r="CM14" s="801">
        <v>4007</v>
      </c>
      <c r="CN14" s="802"/>
      <c r="CO14" s="802"/>
      <c r="CP14" s="802"/>
      <c r="CQ14" s="803"/>
      <c r="CR14" s="801">
        <v>5</v>
      </c>
      <c r="CS14" s="802"/>
      <c r="CT14" s="802"/>
      <c r="CU14" s="802"/>
      <c r="CV14" s="803"/>
      <c r="CW14" s="801">
        <v>8</v>
      </c>
      <c r="CX14" s="802"/>
      <c r="CY14" s="802"/>
      <c r="CZ14" s="802"/>
      <c r="DA14" s="803"/>
      <c r="DB14" s="801"/>
      <c r="DC14" s="802"/>
      <c r="DD14" s="802"/>
      <c r="DE14" s="802"/>
      <c r="DF14" s="803"/>
      <c r="DG14" s="801">
        <v>3590</v>
      </c>
      <c r="DH14" s="802"/>
      <c r="DI14" s="802"/>
      <c r="DJ14" s="802"/>
      <c r="DK14" s="803"/>
      <c r="DL14" s="801"/>
      <c r="DM14" s="802"/>
      <c r="DN14" s="802"/>
      <c r="DO14" s="802"/>
      <c r="DP14" s="803"/>
      <c r="DQ14" s="801">
        <v>2184</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554</v>
      </c>
      <c r="BT15" s="789"/>
      <c r="BU15" s="789"/>
      <c r="BV15" s="789"/>
      <c r="BW15" s="789"/>
      <c r="BX15" s="789"/>
      <c r="BY15" s="789"/>
      <c r="BZ15" s="789"/>
      <c r="CA15" s="789"/>
      <c r="CB15" s="789"/>
      <c r="CC15" s="789"/>
      <c r="CD15" s="789"/>
      <c r="CE15" s="789"/>
      <c r="CF15" s="789"/>
      <c r="CG15" s="790"/>
      <c r="CH15" s="801" t="s">
        <v>556</v>
      </c>
      <c r="CI15" s="802"/>
      <c r="CJ15" s="802"/>
      <c r="CK15" s="802"/>
      <c r="CL15" s="803"/>
      <c r="CM15" s="801" t="s">
        <v>557</v>
      </c>
      <c r="CN15" s="802"/>
      <c r="CO15" s="802"/>
      <c r="CP15" s="802"/>
      <c r="CQ15" s="803"/>
      <c r="CR15" s="801">
        <v>30</v>
      </c>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555</v>
      </c>
      <c r="BT16" s="789"/>
      <c r="BU16" s="789"/>
      <c r="BV16" s="789"/>
      <c r="BW16" s="789"/>
      <c r="BX16" s="789"/>
      <c r="BY16" s="789"/>
      <c r="BZ16" s="789"/>
      <c r="CA16" s="789"/>
      <c r="CB16" s="789"/>
      <c r="CC16" s="789"/>
      <c r="CD16" s="789"/>
      <c r="CE16" s="789"/>
      <c r="CF16" s="789"/>
      <c r="CG16" s="790"/>
      <c r="CH16" s="801">
        <v>-1</v>
      </c>
      <c r="CI16" s="802"/>
      <c r="CJ16" s="802"/>
      <c r="CK16" s="802"/>
      <c r="CL16" s="803"/>
      <c r="CM16" s="801">
        <v>226</v>
      </c>
      <c r="CN16" s="802"/>
      <c r="CO16" s="802"/>
      <c r="CP16" s="802"/>
      <c r="CQ16" s="803"/>
      <c r="CR16" s="801">
        <v>33</v>
      </c>
      <c r="CS16" s="802"/>
      <c r="CT16" s="802"/>
      <c r="CU16" s="802"/>
      <c r="CV16" s="803"/>
      <c r="CW16" s="801">
        <v>3</v>
      </c>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369</v>
      </c>
      <c r="AG23" s="814"/>
      <c r="AH23" s="814"/>
      <c r="AI23" s="814"/>
      <c r="AJ23" s="817"/>
      <c r="AK23" s="818"/>
      <c r="AL23" s="819"/>
      <c r="AM23" s="819"/>
      <c r="AN23" s="819"/>
      <c r="AO23" s="819"/>
      <c r="AP23" s="814"/>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27911</v>
      </c>
      <c r="R28" s="843"/>
      <c r="S28" s="843"/>
      <c r="T28" s="843"/>
      <c r="U28" s="843"/>
      <c r="V28" s="843">
        <v>27869</v>
      </c>
      <c r="W28" s="843"/>
      <c r="X28" s="843"/>
      <c r="Y28" s="843"/>
      <c r="Z28" s="843"/>
      <c r="AA28" s="843">
        <v>42</v>
      </c>
      <c r="AB28" s="843"/>
      <c r="AC28" s="843"/>
      <c r="AD28" s="843"/>
      <c r="AE28" s="844"/>
      <c r="AF28" s="845">
        <v>42</v>
      </c>
      <c r="AG28" s="843"/>
      <c r="AH28" s="843"/>
      <c r="AI28" s="843"/>
      <c r="AJ28" s="846"/>
      <c r="AK28" s="847">
        <v>2917</v>
      </c>
      <c r="AL28" s="838"/>
      <c r="AM28" s="838"/>
      <c r="AN28" s="838"/>
      <c r="AO28" s="838"/>
      <c r="AP28" s="838"/>
      <c r="AQ28" s="838"/>
      <c r="AR28" s="838"/>
      <c r="AS28" s="838"/>
      <c r="AT28" s="838"/>
      <c r="AU28" s="838">
        <v>2917</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117</v>
      </c>
      <c r="R29" s="779"/>
      <c r="S29" s="779"/>
      <c r="T29" s="779"/>
      <c r="U29" s="779"/>
      <c r="V29" s="779">
        <v>117</v>
      </c>
      <c r="W29" s="779"/>
      <c r="X29" s="779"/>
      <c r="Y29" s="779"/>
      <c r="Z29" s="779"/>
      <c r="AA29" s="779">
        <v>0</v>
      </c>
      <c r="AB29" s="779"/>
      <c r="AC29" s="779"/>
      <c r="AD29" s="779"/>
      <c r="AE29" s="780"/>
      <c r="AF29" s="781" t="s">
        <v>111</v>
      </c>
      <c r="AG29" s="782"/>
      <c r="AH29" s="782"/>
      <c r="AI29" s="782"/>
      <c r="AJ29" s="783"/>
      <c r="AK29" s="850">
        <v>56</v>
      </c>
      <c r="AL29" s="851"/>
      <c r="AM29" s="851"/>
      <c r="AN29" s="851"/>
      <c r="AO29" s="851"/>
      <c r="AP29" s="851">
        <v>5</v>
      </c>
      <c r="AQ29" s="851"/>
      <c r="AR29" s="851"/>
      <c r="AS29" s="851"/>
      <c r="AT29" s="851"/>
      <c r="AU29" s="851">
        <v>55</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18392</v>
      </c>
      <c r="R30" s="779"/>
      <c r="S30" s="779"/>
      <c r="T30" s="779"/>
      <c r="U30" s="779"/>
      <c r="V30" s="779">
        <v>17990</v>
      </c>
      <c r="W30" s="779"/>
      <c r="X30" s="779"/>
      <c r="Y30" s="779"/>
      <c r="Z30" s="779"/>
      <c r="AA30" s="779">
        <v>402</v>
      </c>
      <c r="AB30" s="779"/>
      <c r="AC30" s="779"/>
      <c r="AD30" s="779"/>
      <c r="AE30" s="780"/>
      <c r="AF30" s="781">
        <v>402</v>
      </c>
      <c r="AG30" s="782"/>
      <c r="AH30" s="782"/>
      <c r="AI30" s="782"/>
      <c r="AJ30" s="783"/>
      <c r="AK30" s="850">
        <v>2545</v>
      </c>
      <c r="AL30" s="851"/>
      <c r="AM30" s="851"/>
      <c r="AN30" s="851"/>
      <c r="AO30" s="851"/>
      <c r="AP30" s="851">
        <v>76</v>
      </c>
      <c r="AQ30" s="851"/>
      <c r="AR30" s="851"/>
      <c r="AS30" s="851"/>
      <c r="AT30" s="851"/>
      <c r="AU30" s="851">
        <v>2545</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3827</v>
      </c>
      <c r="R31" s="779"/>
      <c r="S31" s="779"/>
      <c r="T31" s="779"/>
      <c r="U31" s="779"/>
      <c r="V31" s="779">
        <v>3694</v>
      </c>
      <c r="W31" s="779"/>
      <c r="X31" s="779"/>
      <c r="Y31" s="779"/>
      <c r="Z31" s="779"/>
      <c r="AA31" s="779">
        <v>134</v>
      </c>
      <c r="AB31" s="779"/>
      <c r="AC31" s="779"/>
      <c r="AD31" s="779"/>
      <c r="AE31" s="780"/>
      <c r="AF31" s="781">
        <v>134</v>
      </c>
      <c r="AG31" s="782"/>
      <c r="AH31" s="782"/>
      <c r="AI31" s="782"/>
      <c r="AJ31" s="783"/>
      <c r="AK31" s="850">
        <v>519</v>
      </c>
      <c r="AL31" s="851"/>
      <c r="AM31" s="851"/>
      <c r="AN31" s="851"/>
      <c r="AO31" s="851"/>
      <c r="AP31" s="851"/>
      <c r="AQ31" s="851"/>
      <c r="AR31" s="851"/>
      <c r="AS31" s="851"/>
      <c r="AT31" s="851"/>
      <c r="AU31" s="851">
        <v>519</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71</v>
      </c>
      <c r="R32" s="779"/>
      <c r="S32" s="779"/>
      <c r="T32" s="779"/>
      <c r="U32" s="779"/>
      <c r="V32" s="779">
        <v>64</v>
      </c>
      <c r="W32" s="779"/>
      <c r="X32" s="779"/>
      <c r="Y32" s="779"/>
      <c r="Z32" s="779"/>
      <c r="AA32" s="779">
        <v>8</v>
      </c>
      <c r="AB32" s="779"/>
      <c r="AC32" s="779"/>
      <c r="AD32" s="779"/>
      <c r="AE32" s="780"/>
      <c r="AF32" s="781">
        <v>8</v>
      </c>
      <c r="AG32" s="782"/>
      <c r="AH32" s="782"/>
      <c r="AI32" s="782"/>
      <c r="AJ32" s="783"/>
      <c r="AK32" s="850">
        <v>28</v>
      </c>
      <c r="AL32" s="851"/>
      <c r="AM32" s="851"/>
      <c r="AN32" s="851"/>
      <c r="AO32" s="851"/>
      <c r="AP32" s="851"/>
      <c r="AQ32" s="851"/>
      <c r="AR32" s="851"/>
      <c r="AS32" s="851"/>
      <c r="AT32" s="851"/>
      <c r="AU32" s="851">
        <v>28</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11432</v>
      </c>
      <c r="R33" s="779"/>
      <c r="S33" s="779"/>
      <c r="T33" s="779"/>
      <c r="U33" s="779"/>
      <c r="V33" s="779">
        <v>11688</v>
      </c>
      <c r="W33" s="779"/>
      <c r="X33" s="779"/>
      <c r="Y33" s="779"/>
      <c r="Z33" s="779"/>
      <c r="AA33" s="779">
        <v>-256</v>
      </c>
      <c r="AB33" s="779"/>
      <c r="AC33" s="779"/>
      <c r="AD33" s="779"/>
      <c r="AE33" s="780"/>
      <c r="AF33" s="781">
        <v>-727</v>
      </c>
      <c r="AG33" s="782"/>
      <c r="AH33" s="782"/>
      <c r="AI33" s="782"/>
      <c r="AJ33" s="783"/>
      <c r="AK33" s="850">
        <v>1542</v>
      </c>
      <c r="AL33" s="851"/>
      <c r="AM33" s="851"/>
      <c r="AN33" s="851"/>
      <c r="AO33" s="851"/>
      <c r="AP33" s="851">
        <v>6492</v>
      </c>
      <c r="AQ33" s="851"/>
      <c r="AR33" s="851"/>
      <c r="AS33" s="851"/>
      <c r="AT33" s="851"/>
      <c r="AU33" s="851">
        <v>3947</v>
      </c>
      <c r="AV33" s="851"/>
      <c r="AW33" s="851"/>
      <c r="AX33" s="851"/>
      <c r="AY33" s="851"/>
      <c r="AZ33" s="852">
        <v>6.9</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4411</v>
      </c>
      <c r="R34" s="779"/>
      <c r="S34" s="779"/>
      <c r="T34" s="779"/>
      <c r="U34" s="779"/>
      <c r="V34" s="779">
        <v>4087</v>
      </c>
      <c r="W34" s="779"/>
      <c r="X34" s="779"/>
      <c r="Y34" s="779"/>
      <c r="Z34" s="779"/>
      <c r="AA34" s="779">
        <v>324</v>
      </c>
      <c r="AB34" s="779"/>
      <c r="AC34" s="779"/>
      <c r="AD34" s="779"/>
      <c r="AE34" s="780"/>
      <c r="AF34" s="781">
        <v>3210</v>
      </c>
      <c r="AG34" s="782"/>
      <c r="AH34" s="782"/>
      <c r="AI34" s="782"/>
      <c r="AJ34" s="783"/>
      <c r="AK34" s="850">
        <v>23</v>
      </c>
      <c r="AL34" s="851"/>
      <c r="AM34" s="851"/>
      <c r="AN34" s="851"/>
      <c r="AO34" s="851"/>
      <c r="AP34" s="851">
        <v>11045</v>
      </c>
      <c r="AQ34" s="851"/>
      <c r="AR34" s="851"/>
      <c r="AS34" s="851"/>
      <c r="AT34" s="851"/>
      <c r="AU34" s="851">
        <v>33</v>
      </c>
      <c r="AV34" s="851"/>
      <c r="AW34" s="851"/>
      <c r="AX34" s="851"/>
      <c r="AY34" s="851"/>
      <c r="AZ34" s="852" t="s">
        <v>559</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4554</v>
      </c>
      <c r="R35" s="779"/>
      <c r="S35" s="779"/>
      <c r="T35" s="779"/>
      <c r="U35" s="779"/>
      <c r="V35" s="779">
        <v>4014</v>
      </c>
      <c r="W35" s="779"/>
      <c r="X35" s="779"/>
      <c r="Y35" s="779"/>
      <c r="Z35" s="779"/>
      <c r="AA35" s="779">
        <v>540</v>
      </c>
      <c r="AB35" s="779"/>
      <c r="AC35" s="779"/>
      <c r="AD35" s="779"/>
      <c r="AE35" s="780"/>
      <c r="AF35" s="781">
        <v>656</v>
      </c>
      <c r="AG35" s="782"/>
      <c r="AH35" s="782"/>
      <c r="AI35" s="782"/>
      <c r="AJ35" s="783"/>
      <c r="AK35" s="850">
        <v>2093</v>
      </c>
      <c r="AL35" s="851"/>
      <c r="AM35" s="851"/>
      <c r="AN35" s="851"/>
      <c r="AO35" s="851"/>
      <c r="AP35" s="851">
        <v>25315</v>
      </c>
      <c r="AQ35" s="851"/>
      <c r="AR35" s="851"/>
      <c r="AS35" s="851"/>
      <c r="AT35" s="851"/>
      <c r="AU35" s="851">
        <v>12354</v>
      </c>
      <c r="AV35" s="851"/>
      <c r="AW35" s="851"/>
      <c r="AX35" s="851"/>
      <c r="AY35" s="851"/>
      <c r="AZ35" s="852" t="s">
        <v>560</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3724</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558</v>
      </c>
      <c r="C68" s="890"/>
      <c r="D68" s="890"/>
      <c r="E68" s="890"/>
      <c r="F68" s="890"/>
      <c r="G68" s="890"/>
      <c r="H68" s="890"/>
      <c r="I68" s="890"/>
      <c r="J68" s="890"/>
      <c r="K68" s="890"/>
      <c r="L68" s="890"/>
      <c r="M68" s="890"/>
      <c r="N68" s="890"/>
      <c r="O68" s="890"/>
      <c r="P68" s="891"/>
      <c r="Q68" s="892">
        <v>212</v>
      </c>
      <c r="R68" s="886"/>
      <c r="S68" s="886"/>
      <c r="T68" s="886"/>
      <c r="U68" s="886"/>
      <c r="V68" s="886">
        <v>190</v>
      </c>
      <c r="W68" s="886"/>
      <c r="X68" s="886"/>
      <c r="Y68" s="886"/>
      <c r="Z68" s="886"/>
      <c r="AA68" s="886">
        <v>22</v>
      </c>
      <c r="AB68" s="886"/>
      <c r="AC68" s="886"/>
      <c r="AD68" s="886"/>
      <c r="AE68" s="886"/>
      <c r="AF68" s="886">
        <v>22</v>
      </c>
      <c r="AG68" s="886"/>
      <c r="AH68" s="886"/>
      <c r="AI68" s="886"/>
      <c r="AJ68" s="886"/>
      <c r="AK68" s="886"/>
      <c r="AL68" s="886"/>
      <c r="AM68" s="886"/>
      <c r="AN68" s="886"/>
      <c r="AO68" s="886"/>
      <c r="AP68" s="886">
        <v>131</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c r="C69" s="894"/>
      <c r="D69" s="894"/>
      <c r="E69" s="894"/>
      <c r="F69" s="894"/>
      <c r="G69" s="894"/>
      <c r="H69" s="894"/>
      <c r="I69" s="894"/>
      <c r="J69" s="894"/>
      <c r="K69" s="894"/>
      <c r="L69" s="894"/>
      <c r="M69" s="894"/>
      <c r="N69" s="894"/>
      <c r="O69" s="894"/>
      <c r="P69" s="895"/>
      <c r="Q69" s="896"/>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289</v>
      </c>
      <c r="AG109" s="915"/>
      <c r="AH109" s="915"/>
      <c r="AI109" s="915"/>
      <c r="AJ109" s="916"/>
      <c r="AK109" s="914" t="s">
        <v>288</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289</v>
      </c>
      <c r="BW109" s="915"/>
      <c r="BX109" s="915"/>
      <c r="BY109" s="915"/>
      <c r="BZ109" s="916"/>
      <c r="CA109" s="914" t="s">
        <v>288</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289</v>
      </c>
      <c r="DM109" s="915"/>
      <c r="DN109" s="915"/>
      <c r="DO109" s="915"/>
      <c r="DP109" s="916"/>
      <c r="DQ109" s="914" t="s">
        <v>288</v>
      </c>
      <c r="DR109" s="915"/>
      <c r="DS109" s="915"/>
      <c r="DT109" s="915"/>
      <c r="DU109" s="916"/>
      <c r="DV109" s="914" t="s">
        <v>406</v>
      </c>
      <c r="DW109" s="915"/>
      <c r="DX109" s="915"/>
      <c r="DY109" s="915"/>
      <c r="DZ109" s="917"/>
    </row>
    <row r="110" spans="1:131" s="199" customFormat="1" ht="26.25" customHeight="1">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7431088</v>
      </c>
      <c r="AB110" s="922"/>
      <c r="AC110" s="922"/>
      <c r="AD110" s="922"/>
      <c r="AE110" s="923"/>
      <c r="AF110" s="924">
        <v>6820090</v>
      </c>
      <c r="AG110" s="922"/>
      <c r="AH110" s="922"/>
      <c r="AI110" s="922"/>
      <c r="AJ110" s="923"/>
      <c r="AK110" s="924">
        <v>6660021</v>
      </c>
      <c r="AL110" s="922"/>
      <c r="AM110" s="922"/>
      <c r="AN110" s="922"/>
      <c r="AO110" s="923"/>
      <c r="AP110" s="925">
        <v>17.3</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75760962</v>
      </c>
      <c r="BR110" s="957"/>
      <c r="BS110" s="957"/>
      <c r="BT110" s="957"/>
      <c r="BU110" s="957"/>
      <c r="BV110" s="957">
        <v>74757567</v>
      </c>
      <c r="BW110" s="957"/>
      <c r="BX110" s="957"/>
      <c r="BY110" s="957"/>
      <c r="BZ110" s="957"/>
      <c r="CA110" s="957">
        <v>73127718</v>
      </c>
      <c r="CB110" s="957"/>
      <c r="CC110" s="957"/>
      <c r="CD110" s="957"/>
      <c r="CE110" s="957"/>
      <c r="CF110" s="971">
        <v>190.3</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8966820</v>
      </c>
      <c r="BR111" s="950"/>
      <c r="BS111" s="950"/>
      <c r="BT111" s="950"/>
      <c r="BU111" s="950"/>
      <c r="BV111" s="950">
        <v>6577759</v>
      </c>
      <c r="BW111" s="950"/>
      <c r="BX111" s="950"/>
      <c r="BY111" s="950"/>
      <c r="BZ111" s="950"/>
      <c r="CA111" s="950">
        <v>4699608</v>
      </c>
      <c r="CB111" s="950"/>
      <c r="CC111" s="950"/>
      <c r="CD111" s="950"/>
      <c r="CE111" s="950"/>
      <c r="CF111" s="944">
        <v>12.2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13333</v>
      </c>
      <c r="AB112" s="989"/>
      <c r="AC112" s="989"/>
      <c r="AD112" s="989"/>
      <c r="AE112" s="990"/>
      <c r="AF112" s="991">
        <v>6667</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17798321</v>
      </c>
      <c r="BR112" s="950"/>
      <c r="BS112" s="950"/>
      <c r="BT112" s="950"/>
      <c r="BU112" s="950"/>
      <c r="BV112" s="950">
        <v>17682344</v>
      </c>
      <c r="BW112" s="950"/>
      <c r="BX112" s="950"/>
      <c r="BY112" s="950"/>
      <c r="BZ112" s="950"/>
      <c r="CA112" s="950">
        <v>16335834</v>
      </c>
      <c r="CB112" s="950"/>
      <c r="CC112" s="950"/>
      <c r="CD112" s="950"/>
      <c r="CE112" s="950"/>
      <c r="CF112" s="944">
        <v>42.5</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1661954</v>
      </c>
      <c r="AB113" s="964"/>
      <c r="AC113" s="964"/>
      <c r="AD113" s="964"/>
      <c r="AE113" s="965"/>
      <c r="AF113" s="966">
        <v>1862339</v>
      </c>
      <c r="AG113" s="964"/>
      <c r="AH113" s="964"/>
      <c r="AI113" s="964"/>
      <c r="AJ113" s="965"/>
      <c r="AK113" s="966">
        <v>1727618</v>
      </c>
      <c r="AL113" s="964"/>
      <c r="AM113" s="964"/>
      <c r="AN113" s="964"/>
      <c r="AO113" s="965"/>
      <c r="AP113" s="967">
        <v>4.5</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23249</v>
      </c>
      <c r="BR113" s="950"/>
      <c r="BS113" s="950"/>
      <c r="BT113" s="950"/>
      <c r="BU113" s="950"/>
      <c r="BV113" s="950">
        <v>20011</v>
      </c>
      <c r="BW113" s="950"/>
      <c r="BX113" s="950"/>
      <c r="BY113" s="950"/>
      <c r="BZ113" s="950"/>
      <c r="CA113" s="950">
        <v>52594</v>
      </c>
      <c r="CB113" s="950"/>
      <c r="CC113" s="950"/>
      <c r="CD113" s="950"/>
      <c r="CE113" s="950"/>
      <c r="CF113" s="944">
        <v>0.1</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3469</v>
      </c>
      <c r="AB114" s="989"/>
      <c r="AC114" s="989"/>
      <c r="AD114" s="989"/>
      <c r="AE114" s="990"/>
      <c r="AF114" s="991">
        <v>3441</v>
      </c>
      <c r="AG114" s="989"/>
      <c r="AH114" s="989"/>
      <c r="AI114" s="989"/>
      <c r="AJ114" s="990"/>
      <c r="AK114" s="991">
        <v>3413</v>
      </c>
      <c r="AL114" s="989"/>
      <c r="AM114" s="989"/>
      <c r="AN114" s="989"/>
      <c r="AO114" s="990"/>
      <c r="AP114" s="992">
        <v>0</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10250625</v>
      </c>
      <c r="BR114" s="950"/>
      <c r="BS114" s="950"/>
      <c r="BT114" s="950"/>
      <c r="BU114" s="950"/>
      <c r="BV114" s="950">
        <v>8979812</v>
      </c>
      <c r="BW114" s="950"/>
      <c r="BX114" s="950"/>
      <c r="BY114" s="950"/>
      <c r="BZ114" s="950"/>
      <c r="CA114" s="950">
        <v>8073922</v>
      </c>
      <c r="CB114" s="950"/>
      <c r="CC114" s="950"/>
      <c r="CD114" s="950"/>
      <c r="CE114" s="950"/>
      <c r="CF114" s="944">
        <v>21</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493135</v>
      </c>
      <c r="AB115" s="964"/>
      <c r="AC115" s="964"/>
      <c r="AD115" s="964"/>
      <c r="AE115" s="965"/>
      <c r="AF115" s="966">
        <v>592736</v>
      </c>
      <c r="AG115" s="964"/>
      <c r="AH115" s="964"/>
      <c r="AI115" s="964"/>
      <c r="AJ115" s="965"/>
      <c r="AK115" s="966">
        <v>436229</v>
      </c>
      <c r="AL115" s="964"/>
      <c r="AM115" s="964"/>
      <c r="AN115" s="964"/>
      <c r="AO115" s="965"/>
      <c r="AP115" s="967">
        <v>1.1000000000000001</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v>1047691</v>
      </c>
      <c r="BR115" s="950"/>
      <c r="BS115" s="950"/>
      <c r="BT115" s="950"/>
      <c r="BU115" s="950"/>
      <c r="BV115" s="950">
        <v>2615072</v>
      </c>
      <c r="BW115" s="950"/>
      <c r="BX115" s="950"/>
      <c r="BY115" s="950"/>
      <c r="BZ115" s="950"/>
      <c r="CA115" s="950">
        <v>2206985</v>
      </c>
      <c r="CB115" s="950"/>
      <c r="CC115" s="950"/>
      <c r="CD115" s="950"/>
      <c r="CE115" s="950"/>
      <c r="CF115" s="944">
        <v>5.7</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4842497</v>
      </c>
      <c r="DH115" s="989"/>
      <c r="DI115" s="989"/>
      <c r="DJ115" s="989"/>
      <c r="DK115" s="990"/>
      <c r="DL115" s="991">
        <v>2825167</v>
      </c>
      <c r="DM115" s="989"/>
      <c r="DN115" s="989"/>
      <c r="DO115" s="989"/>
      <c r="DP115" s="990"/>
      <c r="DQ115" s="991">
        <v>1313454</v>
      </c>
      <c r="DR115" s="989"/>
      <c r="DS115" s="989"/>
      <c r="DT115" s="989"/>
      <c r="DU115" s="990"/>
      <c r="DV115" s="992">
        <v>3.4</v>
      </c>
      <c r="DW115" s="993"/>
      <c r="DX115" s="993"/>
      <c r="DY115" s="993"/>
      <c r="DZ115" s="994"/>
    </row>
    <row r="116" spans="1:130" s="199" customFormat="1" ht="26.25" customHeight="1">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993</v>
      </c>
      <c r="AB116" s="989"/>
      <c r="AC116" s="989"/>
      <c r="AD116" s="989"/>
      <c r="AE116" s="990"/>
      <c r="AF116" s="991">
        <v>372</v>
      </c>
      <c r="AG116" s="989"/>
      <c r="AH116" s="989"/>
      <c r="AI116" s="989"/>
      <c r="AJ116" s="990"/>
      <c r="AK116" s="991">
        <v>266</v>
      </c>
      <c r="AL116" s="989"/>
      <c r="AM116" s="989"/>
      <c r="AN116" s="989"/>
      <c r="AO116" s="990"/>
      <c r="AP116" s="992">
        <v>0</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477772</v>
      </c>
      <c r="DH116" s="989"/>
      <c r="DI116" s="989"/>
      <c r="DJ116" s="989"/>
      <c r="DK116" s="990"/>
      <c r="DL116" s="991">
        <v>376376</v>
      </c>
      <c r="DM116" s="989"/>
      <c r="DN116" s="989"/>
      <c r="DO116" s="989"/>
      <c r="DP116" s="990"/>
      <c r="DQ116" s="991">
        <v>297969</v>
      </c>
      <c r="DR116" s="989"/>
      <c r="DS116" s="989"/>
      <c r="DT116" s="989"/>
      <c r="DU116" s="990"/>
      <c r="DV116" s="992">
        <v>0.8</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9603972</v>
      </c>
      <c r="AB117" s="1007"/>
      <c r="AC117" s="1007"/>
      <c r="AD117" s="1007"/>
      <c r="AE117" s="1008"/>
      <c r="AF117" s="1009">
        <v>9285645</v>
      </c>
      <c r="AG117" s="1007"/>
      <c r="AH117" s="1007"/>
      <c r="AI117" s="1007"/>
      <c r="AJ117" s="1008"/>
      <c r="AK117" s="1009">
        <v>8827547</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289</v>
      </c>
      <c r="AG118" s="915"/>
      <c r="AH118" s="915"/>
      <c r="AI118" s="915"/>
      <c r="AJ118" s="916"/>
      <c r="AK118" s="914" t="s">
        <v>288</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436</v>
      </c>
      <c r="BP119" s="1036"/>
      <c r="BQ119" s="1027">
        <v>113847668</v>
      </c>
      <c r="BR119" s="1028"/>
      <c r="BS119" s="1028"/>
      <c r="BT119" s="1028"/>
      <c r="BU119" s="1028"/>
      <c r="BV119" s="1028">
        <v>110632565</v>
      </c>
      <c r="BW119" s="1028"/>
      <c r="BX119" s="1028"/>
      <c r="BY119" s="1028"/>
      <c r="BZ119" s="1028"/>
      <c r="CA119" s="1028">
        <v>104496661</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3646551</v>
      </c>
      <c r="DH119" s="1014"/>
      <c r="DI119" s="1014"/>
      <c r="DJ119" s="1014"/>
      <c r="DK119" s="1015"/>
      <c r="DL119" s="1013">
        <v>3376216</v>
      </c>
      <c r="DM119" s="1014"/>
      <c r="DN119" s="1014"/>
      <c r="DO119" s="1014"/>
      <c r="DP119" s="1015"/>
      <c r="DQ119" s="1013">
        <v>3088185</v>
      </c>
      <c r="DR119" s="1014"/>
      <c r="DS119" s="1014"/>
      <c r="DT119" s="1014"/>
      <c r="DU119" s="1015"/>
      <c r="DV119" s="1016">
        <v>8</v>
      </c>
      <c r="DW119" s="1017"/>
      <c r="DX119" s="1017"/>
      <c r="DY119" s="1017"/>
      <c r="DZ119" s="1018"/>
    </row>
    <row r="120" spans="1:130" s="199" customFormat="1" ht="26.25" customHeight="1">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11641013</v>
      </c>
      <c r="BR120" s="957"/>
      <c r="BS120" s="957"/>
      <c r="BT120" s="957"/>
      <c r="BU120" s="957"/>
      <c r="BV120" s="957">
        <v>10820155</v>
      </c>
      <c r="BW120" s="957"/>
      <c r="BX120" s="957"/>
      <c r="BY120" s="957"/>
      <c r="BZ120" s="957"/>
      <c r="CA120" s="957">
        <v>10513963</v>
      </c>
      <c r="CB120" s="957"/>
      <c r="CC120" s="957"/>
      <c r="CD120" s="957"/>
      <c r="CE120" s="957"/>
      <c r="CF120" s="971">
        <v>27.4</v>
      </c>
      <c r="CG120" s="972"/>
      <c r="CH120" s="972"/>
      <c r="CI120" s="972"/>
      <c r="CJ120" s="972"/>
      <c r="CK120" s="1037" t="s">
        <v>440</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13876669</v>
      </c>
      <c r="DH120" s="957"/>
      <c r="DI120" s="957"/>
      <c r="DJ120" s="957"/>
      <c r="DK120" s="957"/>
      <c r="DL120" s="957">
        <v>13789561</v>
      </c>
      <c r="DM120" s="957"/>
      <c r="DN120" s="957"/>
      <c r="DO120" s="957"/>
      <c r="DP120" s="957"/>
      <c r="DQ120" s="957">
        <v>12682723</v>
      </c>
      <c r="DR120" s="957"/>
      <c r="DS120" s="957"/>
      <c r="DT120" s="957"/>
      <c r="DU120" s="957"/>
      <c r="DV120" s="958">
        <v>33</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25290595</v>
      </c>
      <c r="BR121" s="950"/>
      <c r="BS121" s="950"/>
      <c r="BT121" s="950"/>
      <c r="BU121" s="950"/>
      <c r="BV121" s="950">
        <v>25023724</v>
      </c>
      <c r="BW121" s="950"/>
      <c r="BX121" s="950"/>
      <c r="BY121" s="950"/>
      <c r="BZ121" s="950"/>
      <c r="CA121" s="950">
        <v>21815270</v>
      </c>
      <c r="CB121" s="950"/>
      <c r="CC121" s="950"/>
      <c r="CD121" s="950"/>
      <c r="CE121" s="950"/>
      <c r="CF121" s="944">
        <v>56.8</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3897145</v>
      </c>
      <c r="DH121" s="950"/>
      <c r="DI121" s="950"/>
      <c r="DJ121" s="950"/>
      <c r="DK121" s="950"/>
      <c r="DL121" s="950">
        <v>3869130</v>
      </c>
      <c r="DM121" s="950"/>
      <c r="DN121" s="950"/>
      <c r="DO121" s="950"/>
      <c r="DP121" s="950"/>
      <c r="DQ121" s="950">
        <v>3946898</v>
      </c>
      <c r="DR121" s="950"/>
      <c r="DS121" s="950"/>
      <c r="DT121" s="950"/>
      <c r="DU121" s="950"/>
      <c r="DV121" s="951">
        <v>10.3</v>
      </c>
      <c r="DW121" s="951"/>
      <c r="DX121" s="951"/>
      <c r="DY121" s="951"/>
      <c r="DZ121" s="952"/>
    </row>
    <row r="122" spans="1:130" s="199" customFormat="1" ht="26.25" customHeight="1">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58751190</v>
      </c>
      <c r="BR122" s="1028"/>
      <c r="BS122" s="1028"/>
      <c r="BT122" s="1028"/>
      <c r="BU122" s="1028"/>
      <c r="BV122" s="1028">
        <v>58403351</v>
      </c>
      <c r="BW122" s="1028"/>
      <c r="BX122" s="1028"/>
      <c r="BY122" s="1028"/>
      <c r="BZ122" s="1028"/>
      <c r="CA122" s="1028">
        <v>60312655</v>
      </c>
      <c r="CB122" s="1028"/>
      <c r="CC122" s="1028"/>
      <c r="CD122" s="1028"/>
      <c r="CE122" s="1028"/>
      <c r="CF122" s="1048">
        <v>156.9</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20719</v>
      </c>
      <c r="DH122" s="950"/>
      <c r="DI122" s="950"/>
      <c r="DJ122" s="950"/>
      <c r="DK122" s="950"/>
      <c r="DL122" s="950">
        <v>20664</v>
      </c>
      <c r="DM122" s="950"/>
      <c r="DN122" s="950"/>
      <c r="DO122" s="950"/>
      <c r="DP122" s="950"/>
      <c r="DQ122" s="950">
        <v>33135</v>
      </c>
      <c r="DR122" s="950"/>
      <c r="DS122" s="950"/>
      <c r="DT122" s="950"/>
      <c r="DU122" s="950"/>
      <c r="DV122" s="951">
        <v>0.1</v>
      </c>
      <c r="DW122" s="951"/>
      <c r="DX122" s="951"/>
      <c r="DY122" s="951"/>
      <c r="DZ122" s="952"/>
    </row>
    <row r="123" spans="1:130" s="199" customFormat="1" ht="26.25" customHeight="1">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112752</v>
      </c>
      <c r="AB123" s="989"/>
      <c r="AC123" s="989"/>
      <c r="AD123" s="989"/>
      <c r="AE123" s="990"/>
      <c r="AF123" s="991">
        <v>112036</v>
      </c>
      <c r="AG123" s="989"/>
      <c r="AH123" s="989"/>
      <c r="AI123" s="989"/>
      <c r="AJ123" s="990"/>
      <c r="AK123" s="991">
        <v>81557</v>
      </c>
      <c r="AL123" s="989"/>
      <c r="AM123" s="989"/>
      <c r="AN123" s="989"/>
      <c r="AO123" s="990"/>
      <c r="AP123" s="992">
        <v>0.2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444</v>
      </c>
      <c r="BP123" s="1036"/>
      <c r="BQ123" s="1095">
        <v>95682798</v>
      </c>
      <c r="BR123" s="1096"/>
      <c r="BS123" s="1096"/>
      <c r="BT123" s="1096"/>
      <c r="BU123" s="1096"/>
      <c r="BV123" s="1096">
        <v>94247230</v>
      </c>
      <c r="BW123" s="1096"/>
      <c r="BX123" s="1096"/>
      <c r="BY123" s="1096"/>
      <c r="BZ123" s="1096"/>
      <c r="CA123" s="1096">
        <v>92641888</v>
      </c>
      <c r="CB123" s="1096"/>
      <c r="CC123" s="1096"/>
      <c r="CD123" s="1096"/>
      <c r="CE123" s="1096"/>
      <c r="CF123" s="1029"/>
      <c r="CG123" s="1030"/>
      <c r="CH123" s="1030"/>
      <c r="CI123" s="1030"/>
      <c r="CJ123" s="1031"/>
      <c r="CK123" s="1040"/>
      <c r="CL123" s="1041"/>
      <c r="CM123" s="1041"/>
      <c r="CN123" s="1041"/>
      <c r="CO123" s="1042"/>
      <c r="CP123" s="1050" t="s">
        <v>445</v>
      </c>
      <c r="CQ123" s="1051"/>
      <c r="CR123" s="1051"/>
      <c r="CS123" s="1051"/>
      <c r="CT123" s="1051"/>
      <c r="CU123" s="1051"/>
      <c r="CV123" s="1051"/>
      <c r="CW123" s="1051"/>
      <c r="CX123" s="1051"/>
      <c r="CY123" s="1051"/>
      <c r="CZ123" s="1051"/>
      <c r="DA123" s="1051"/>
      <c r="DB123" s="1051"/>
      <c r="DC123" s="1051"/>
      <c r="DD123" s="1051"/>
      <c r="DE123" s="1051"/>
      <c r="DF123" s="1052"/>
      <c r="DG123" s="988">
        <v>3788</v>
      </c>
      <c r="DH123" s="989"/>
      <c r="DI123" s="989"/>
      <c r="DJ123" s="989"/>
      <c r="DK123" s="990"/>
      <c r="DL123" s="991">
        <v>2989</v>
      </c>
      <c r="DM123" s="989"/>
      <c r="DN123" s="989"/>
      <c r="DO123" s="989"/>
      <c r="DP123" s="990"/>
      <c r="DQ123" s="991">
        <v>2170</v>
      </c>
      <c r="DR123" s="989"/>
      <c r="DS123" s="989"/>
      <c r="DT123" s="989"/>
      <c r="DU123" s="990"/>
      <c r="DV123" s="992">
        <v>0</v>
      </c>
      <c r="DW123" s="993"/>
      <c r="DX123" s="993"/>
      <c r="DY123" s="993"/>
      <c r="DZ123" s="994"/>
    </row>
    <row r="124" spans="1:130" s="199" customFormat="1" ht="26.25" customHeight="1" thickBot="1">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48.8</v>
      </c>
      <c r="BR124" s="1058"/>
      <c r="BS124" s="1058"/>
      <c r="BT124" s="1058"/>
      <c r="BU124" s="1058"/>
      <c r="BV124" s="1058">
        <v>43</v>
      </c>
      <c r="BW124" s="1058"/>
      <c r="BX124" s="1058"/>
      <c r="BY124" s="1058"/>
      <c r="BZ124" s="1058"/>
      <c r="CA124" s="1058">
        <v>30.8</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380383</v>
      </c>
      <c r="AB126" s="989"/>
      <c r="AC126" s="989"/>
      <c r="AD126" s="989"/>
      <c r="AE126" s="990"/>
      <c r="AF126" s="991">
        <v>480700</v>
      </c>
      <c r="AG126" s="989"/>
      <c r="AH126" s="989"/>
      <c r="AI126" s="989"/>
      <c r="AJ126" s="990"/>
      <c r="AK126" s="991">
        <v>354672</v>
      </c>
      <c r="AL126" s="989"/>
      <c r="AM126" s="989"/>
      <c r="AN126" s="989"/>
      <c r="AO126" s="990"/>
      <c r="AP126" s="992">
        <v>0.9</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v>1016442</v>
      </c>
      <c r="DH126" s="950"/>
      <c r="DI126" s="950"/>
      <c r="DJ126" s="950"/>
      <c r="DK126" s="950"/>
      <c r="DL126" s="950">
        <v>2588128</v>
      </c>
      <c r="DM126" s="950"/>
      <c r="DN126" s="950"/>
      <c r="DO126" s="950"/>
      <c r="DP126" s="950"/>
      <c r="DQ126" s="950">
        <v>2184347</v>
      </c>
      <c r="DR126" s="950"/>
      <c r="DS126" s="950"/>
      <c r="DT126" s="950"/>
      <c r="DU126" s="950"/>
      <c r="DV126" s="951">
        <v>5.7</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2301534</v>
      </c>
      <c r="AB128" s="1078"/>
      <c r="AC128" s="1078"/>
      <c r="AD128" s="1078"/>
      <c r="AE128" s="1079"/>
      <c r="AF128" s="1080">
        <v>2478195</v>
      </c>
      <c r="AG128" s="1078"/>
      <c r="AH128" s="1078"/>
      <c r="AI128" s="1078"/>
      <c r="AJ128" s="1079"/>
      <c r="AK128" s="1080">
        <v>2340033</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111</v>
      </c>
      <c r="BG128" s="1085"/>
      <c r="BH128" s="1085"/>
      <c r="BI128" s="1085"/>
      <c r="BJ128" s="1085"/>
      <c r="BK128" s="1085"/>
      <c r="BL128" s="1086"/>
      <c r="BM128" s="1084">
        <v>11.38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v>31249</v>
      </c>
      <c r="DH128" s="1070"/>
      <c r="DI128" s="1070"/>
      <c r="DJ128" s="1070"/>
      <c r="DK128" s="1070"/>
      <c r="DL128" s="1070">
        <v>26944</v>
      </c>
      <c r="DM128" s="1070"/>
      <c r="DN128" s="1070"/>
      <c r="DO128" s="1070"/>
      <c r="DP128" s="1070"/>
      <c r="DQ128" s="1070">
        <v>22638</v>
      </c>
      <c r="DR128" s="1070"/>
      <c r="DS128" s="1070"/>
      <c r="DT128" s="1070"/>
      <c r="DU128" s="1070"/>
      <c r="DV128" s="1071">
        <v>0.1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42734059</v>
      </c>
      <c r="AB129" s="989"/>
      <c r="AC129" s="989"/>
      <c r="AD129" s="989"/>
      <c r="AE129" s="990"/>
      <c r="AF129" s="991">
        <v>43073912</v>
      </c>
      <c r="AG129" s="989"/>
      <c r="AH129" s="989"/>
      <c r="AI129" s="989"/>
      <c r="AJ129" s="990"/>
      <c r="AK129" s="991">
        <v>43394954</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111</v>
      </c>
      <c r="BG129" s="1099"/>
      <c r="BH129" s="1099"/>
      <c r="BI129" s="1099"/>
      <c r="BJ129" s="1099"/>
      <c r="BK129" s="1099"/>
      <c r="BL129" s="1100"/>
      <c r="BM129" s="1098">
        <v>16.38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5556905</v>
      </c>
      <c r="AB130" s="989"/>
      <c r="AC130" s="989"/>
      <c r="AD130" s="989"/>
      <c r="AE130" s="990"/>
      <c r="AF130" s="991">
        <v>5021854</v>
      </c>
      <c r="AG130" s="989"/>
      <c r="AH130" s="989"/>
      <c r="AI130" s="989"/>
      <c r="AJ130" s="990"/>
      <c r="AK130" s="991">
        <v>4963790</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4.4000000000000004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37177154</v>
      </c>
      <c r="AB131" s="1014"/>
      <c r="AC131" s="1014"/>
      <c r="AD131" s="1014"/>
      <c r="AE131" s="1015"/>
      <c r="AF131" s="1013">
        <v>38052058</v>
      </c>
      <c r="AG131" s="1014"/>
      <c r="AH131" s="1014"/>
      <c r="AI131" s="1014"/>
      <c r="AJ131" s="1015"/>
      <c r="AK131" s="1013">
        <v>38431164</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30.8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4.6951765050000001</v>
      </c>
      <c r="AB132" s="1130"/>
      <c r="AC132" s="1130"/>
      <c r="AD132" s="1130"/>
      <c r="AE132" s="1131"/>
      <c r="AF132" s="1132">
        <v>4.6925070450000002</v>
      </c>
      <c r="AG132" s="1130"/>
      <c r="AH132" s="1130"/>
      <c r="AI132" s="1130"/>
      <c r="AJ132" s="1131"/>
      <c r="AK132" s="1132">
        <v>3.9648135560000002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6.5</v>
      </c>
      <c r="AB133" s="1113"/>
      <c r="AC133" s="1113"/>
      <c r="AD133" s="1113"/>
      <c r="AE133" s="1114"/>
      <c r="AF133" s="1112">
        <v>5.3</v>
      </c>
      <c r="AG133" s="1113"/>
      <c r="AH133" s="1113"/>
      <c r="AI133" s="1113"/>
      <c r="AJ133" s="1114"/>
      <c r="AK133" s="1112">
        <v>4.4000000000000004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5"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I62" sqref="I62"/>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52" t="s">
        <v>478</v>
      </c>
      <c r="H9" s="1153"/>
      <c r="I9" s="1153"/>
      <c r="J9" s="1154"/>
      <c r="K9" s="265">
        <v>14127856</v>
      </c>
      <c r="L9" s="266">
        <v>60286</v>
      </c>
      <c r="M9" s="267">
        <v>55816</v>
      </c>
      <c r="N9" s="268">
        <v>8</v>
      </c>
    </row>
    <row r="10" spans="1:16">
      <c r="A10" s="250"/>
      <c r="B10" s="246"/>
      <c r="C10" s="246"/>
      <c r="D10" s="246"/>
      <c r="E10" s="246"/>
      <c r="F10" s="246"/>
      <c r="G10" s="1152" t="s">
        <v>479</v>
      </c>
      <c r="H10" s="1153"/>
      <c r="I10" s="1153"/>
      <c r="J10" s="1154"/>
      <c r="K10" s="269">
        <v>1475762</v>
      </c>
      <c r="L10" s="270">
        <v>6297</v>
      </c>
      <c r="M10" s="271">
        <v>3693</v>
      </c>
      <c r="N10" s="272">
        <v>70.5</v>
      </c>
    </row>
    <row r="11" spans="1:16" ht="13.5" customHeight="1">
      <c r="A11" s="250"/>
      <c r="B11" s="246"/>
      <c r="C11" s="246"/>
      <c r="D11" s="246"/>
      <c r="E11" s="246"/>
      <c r="F11" s="246"/>
      <c r="G11" s="1152" t="s">
        <v>480</v>
      </c>
      <c r="H11" s="1153"/>
      <c r="I11" s="1153"/>
      <c r="J11" s="1154"/>
      <c r="K11" s="269">
        <v>6456</v>
      </c>
      <c r="L11" s="270">
        <v>28</v>
      </c>
      <c r="M11" s="271">
        <v>2201</v>
      </c>
      <c r="N11" s="272">
        <v>-98.7</v>
      </c>
    </row>
    <row r="12" spans="1:16" ht="13.5" customHeight="1">
      <c r="A12" s="250"/>
      <c r="B12" s="246"/>
      <c r="C12" s="246"/>
      <c r="D12" s="246"/>
      <c r="E12" s="246"/>
      <c r="F12" s="246"/>
      <c r="G12" s="1152" t="s">
        <v>481</v>
      </c>
      <c r="H12" s="1153"/>
      <c r="I12" s="1153"/>
      <c r="J12" s="1154"/>
      <c r="K12" s="269">
        <v>907076</v>
      </c>
      <c r="L12" s="270">
        <v>3871</v>
      </c>
      <c r="M12" s="271">
        <v>1372</v>
      </c>
      <c r="N12" s="272">
        <v>182.1</v>
      </c>
    </row>
    <row r="13" spans="1:16" ht="13.5" customHeight="1">
      <c r="A13" s="250"/>
      <c r="B13" s="246"/>
      <c r="C13" s="246"/>
      <c r="D13" s="246"/>
      <c r="E13" s="246"/>
      <c r="F13" s="246"/>
      <c r="G13" s="1152" t="s">
        <v>482</v>
      </c>
      <c r="H13" s="1153"/>
      <c r="I13" s="1153"/>
      <c r="J13" s="1154"/>
      <c r="K13" s="269" t="s">
        <v>483</v>
      </c>
      <c r="L13" s="270" t="s">
        <v>483</v>
      </c>
      <c r="M13" s="271">
        <v>67</v>
      </c>
      <c r="N13" s="272" t="s">
        <v>483</v>
      </c>
    </row>
    <row r="14" spans="1:16" ht="13.5" customHeight="1">
      <c r="A14" s="250"/>
      <c r="B14" s="246"/>
      <c r="C14" s="246"/>
      <c r="D14" s="246"/>
      <c r="E14" s="246"/>
      <c r="F14" s="246"/>
      <c r="G14" s="1152" t="s">
        <v>484</v>
      </c>
      <c r="H14" s="1153"/>
      <c r="I14" s="1153"/>
      <c r="J14" s="1154"/>
      <c r="K14" s="269">
        <v>426873</v>
      </c>
      <c r="L14" s="270">
        <v>1822</v>
      </c>
      <c r="M14" s="271">
        <v>1915</v>
      </c>
      <c r="N14" s="272">
        <v>-4.9000000000000004</v>
      </c>
    </row>
    <row r="15" spans="1:16" ht="13.5" customHeight="1">
      <c r="A15" s="250"/>
      <c r="B15" s="246"/>
      <c r="C15" s="246"/>
      <c r="D15" s="246"/>
      <c r="E15" s="246"/>
      <c r="F15" s="246"/>
      <c r="G15" s="1152" t="s">
        <v>485</v>
      </c>
      <c r="H15" s="1153"/>
      <c r="I15" s="1153"/>
      <c r="J15" s="1154"/>
      <c r="K15" s="269">
        <v>154684</v>
      </c>
      <c r="L15" s="270">
        <v>660</v>
      </c>
      <c r="M15" s="271">
        <v>1099</v>
      </c>
      <c r="N15" s="272">
        <v>-39.9</v>
      </c>
    </row>
    <row r="16" spans="1:16">
      <c r="A16" s="250"/>
      <c r="B16" s="246"/>
      <c r="C16" s="246"/>
      <c r="D16" s="246"/>
      <c r="E16" s="246"/>
      <c r="F16" s="246"/>
      <c r="G16" s="1155" t="s">
        <v>486</v>
      </c>
      <c r="H16" s="1156"/>
      <c r="I16" s="1156"/>
      <c r="J16" s="1157"/>
      <c r="K16" s="270">
        <v>-1049034</v>
      </c>
      <c r="L16" s="270">
        <v>-4476</v>
      </c>
      <c r="M16" s="271">
        <v>-4462</v>
      </c>
      <c r="N16" s="272">
        <v>0.3</v>
      </c>
    </row>
    <row r="17" spans="1:16">
      <c r="A17" s="250"/>
      <c r="B17" s="246"/>
      <c r="C17" s="246"/>
      <c r="D17" s="246"/>
      <c r="E17" s="246"/>
      <c r="F17" s="246"/>
      <c r="G17" s="1155" t="s">
        <v>172</v>
      </c>
      <c r="H17" s="1156"/>
      <c r="I17" s="1156"/>
      <c r="J17" s="1157"/>
      <c r="K17" s="270">
        <v>16049673</v>
      </c>
      <c r="L17" s="270">
        <v>68486</v>
      </c>
      <c r="M17" s="271">
        <v>61701</v>
      </c>
      <c r="N17" s="272">
        <v>11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7" t="s">
        <v>491</v>
      </c>
      <c r="H21" s="1148"/>
      <c r="I21" s="1148"/>
      <c r="J21" s="1149"/>
      <c r="K21" s="282">
        <v>6.08</v>
      </c>
      <c r="L21" s="283">
        <v>6.17</v>
      </c>
      <c r="M21" s="284">
        <v>-0.09</v>
      </c>
      <c r="N21" s="251"/>
      <c r="O21" s="285"/>
      <c r="P21" s="281"/>
    </row>
    <row r="22" spans="1:16" s="286" customFormat="1">
      <c r="A22" s="281"/>
      <c r="B22" s="251"/>
      <c r="C22" s="251"/>
      <c r="D22" s="251"/>
      <c r="E22" s="251"/>
      <c r="F22" s="251"/>
      <c r="G22" s="1147" t="s">
        <v>492</v>
      </c>
      <c r="H22" s="1148"/>
      <c r="I22" s="1148"/>
      <c r="J22" s="1149"/>
      <c r="K22" s="287">
        <v>98.8</v>
      </c>
      <c r="L22" s="288">
        <v>100.1</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63" t="s">
        <v>496</v>
      </c>
      <c r="H32" s="1164"/>
      <c r="I32" s="1164"/>
      <c r="J32" s="1165"/>
      <c r="K32" s="296">
        <v>6660021</v>
      </c>
      <c r="L32" s="296">
        <v>28419</v>
      </c>
      <c r="M32" s="297">
        <v>31774</v>
      </c>
      <c r="N32" s="298">
        <v>-10.6</v>
      </c>
    </row>
    <row r="33" spans="1:16" ht="13.5" customHeight="1">
      <c r="A33" s="250"/>
      <c r="B33" s="246"/>
      <c r="C33" s="246"/>
      <c r="D33" s="246"/>
      <c r="E33" s="246"/>
      <c r="F33" s="246"/>
      <c r="G33" s="1163" t="s">
        <v>497</v>
      </c>
      <c r="H33" s="1164"/>
      <c r="I33" s="1164"/>
      <c r="J33" s="1165"/>
      <c r="K33" s="296" t="s">
        <v>483</v>
      </c>
      <c r="L33" s="296" t="s">
        <v>483</v>
      </c>
      <c r="M33" s="297">
        <v>8</v>
      </c>
      <c r="N33" s="298" t="s">
        <v>483</v>
      </c>
    </row>
    <row r="34" spans="1:16" ht="27" customHeight="1">
      <c r="A34" s="250"/>
      <c r="B34" s="246"/>
      <c r="C34" s="246"/>
      <c r="D34" s="246"/>
      <c r="E34" s="246"/>
      <c r="F34" s="246"/>
      <c r="G34" s="1163" t="s">
        <v>498</v>
      </c>
      <c r="H34" s="1164"/>
      <c r="I34" s="1164"/>
      <c r="J34" s="1165"/>
      <c r="K34" s="296" t="s">
        <v>483</v>
      </c>
      <c r="L34" s="296" t="s">
        <v>483</v>
      </c>
      <c r="M34" s="297">
        <v>51</v>
      </c>
      <c r="N34" s="298" t="s">
        <v>483</v>
      </c>
    </row>
    <row r="35" spans="1:16" ht="27" customHeight="1">
      <c r="A35" s="250"/>
      <c r="B35" s="246"/>
      <c r="C35" s="246"/>
      <c r="D35" s="246"/>
      <c r="E35" s="246"/>
      <c r="F35" s="246"/>
      <c r="G35" s="1163" t="s">
        <v>499</v>
      </c>
      <c r="H35" s="1164"/>
      <c r="I35" s="1164"/>
      <c r="J35" s="1165"/>
      <c r="K35" s="296">
        <v>1727618</v>
      </c>
      <c r="L35" s="296">
        <v>7372</v>
      </c>
      <c r="M35" s="297">
        <v>10918</v>
      </c>
      <c r="N35" s="298">
        <v>-32.5</v>
      </c>
    </row>
    <row r="36" spans="1:16" ht="27" customHeight="1">
      <c r="A36" s="250"/>
      <c r="B36" s="246"/>
      <c r="C36" s="246"/>
      <c r="D36" s="246"/>
      <c r="E36" s="246"/>
      <c r="F36" s="246"/>
      <c r="G36" s="1163" t="s">
        <v>500</v>
      </c>
      <c r="H36" s="1164"/>
      <c r="I36" s="1164"/>
      <c r="J36" s="1165"/>
      <c r="K36" s="296">
        <v>3413</v>
      </c>
      <c r="L36" s="296">
        <v>15</v>
      </c>
      <c r="M36" s="297">
        <v>463</v>
      </c>
      <c r="N36" s="298">
        <v>-96.8</v>
      </c>
    </row>
    <row r="37" spans="1:16" ht="13.5" customHeight="1">
      <c r="A37" s="250"/>
      <c r="B37" s="246"/>
      <c r="C37" s="246"/>
      <c r="D37" s="246"/>
      <c r="E37" s="246"/>
      <c r="F37" s="246"/>
      <c r="G37" s="1163" t="s">
        <v>501</v>
      </c>
      <c r="H37" s="1164"/>
      <c r="I37" s="1164"/>
      <c r="J37" s="1165"/>
      <c r="K37" s="296">
        <v>436229</v>
      </c>
      <c r="L37" s="296">
        <v>1861</v>
      </c>
      <c r="M37" s="297">
        <v>976</v>
      </c>
      <c r="N37" s="298">
        <v>90.7</v>
      </c>
    </row>
    <row r="38" spans="1:16" ht="27" customHeight="1">
      <c r="A38" s="250"/>
      <c r="B38" s="246"/>
      <c r="C38" s="246"/>
      <c r="D38" s="246"/>
      <c r="E38" s="246"/>
      <c r="F38" s="246"/>
      <c r="G38" s="1166" t="s">
        <v>502</v>
      </c>
      <c r="H38" s="1167"/>
      <c r="I38" s="1167"/>
      <c r="J38" s="1168"/>
      <c r="K38" s="299">
        <v>266</v>
      </c>
      <c r="L38" s="299">
        <v>1</v>
      </c>
      <c r="M38" s="300">
        <v>2</v>
      </c>
      <c r="N38" s="301">
        <v>-50</v>
      </c>
      <c r="O38" s="295"/>
    </row>
    <row r="39" spans="1:16">
      <c r="A39" s="250"/>
      <c r="B39" s="246"/>
      <c r="C39" s="246"/>
      <c r="D39" s="246"/>
      <c r="E39" s="246"/>
      <c r="F39" s="246"/>
      <c r="G39" s="1166" t="s">
        <v>503</v>
      </c>
      <c r="H39" s="1167"/>
      <c r="I39" s="1167"/>
      <c r="J39" s="1168"/>
      <c r="K39" s="302">
        <v>-2340033</v>
      </c>
      <c r="L39" s="302">
        <v>-9985</v>
      </c>
      <c r="M39" s="303">
        <v>-8001</v>
      </c>
      <c r="N39" s="304">
        <v>24.8</v>
      </c>
      <c r="O39" s="295"/>
    </row>
    <row r="40" spans="1:16" ht="27" customHeight="1">
      <c r="A40" s="250"/>
      <c r="B40" s="246"/>
      <c r="C40" s="246"/>
      <c r="D40" s="246"/>
      <c r="E40" s="246"/>
      <c r="F40" s="246"/>
      <c r="G40" s="1163" t="s">
        <v>504</v>
      </c>
      <c r="H40" s="1164"/>
      <c r="I40" s="1164"/>
      <c r="J40" s="1165"/>
      <c r="K40" s="302">
        <v>-4963790</v>
      </c>
      <c r="L40" s="302">
        <v>-21181</v>
      </c>
      <c r="M40" s="303">
        <v>-27445</v>
      </c>
      <c r="N40" s="304">
        <v>-22.8</v>
      </c>
      <c r="O40" s="295"/>
    </row>
    <row r="41" spans="1:16">
      <c r="A41" s="250"/>
      <c r="B41" s="246"/>
      <c r="C41" s="246"/>
      <c r="D41" s="246"/>
      <c r="E41" s="246"/>
      <c r="F41" s="246"/>
      <c r="G41" s="1169" t="s">
        <v>283</v>
      </c>
      <c r="H41" s="1170"/>
      <c r="I41" s="1170"/>
      <c r="J41" s="1171"/>
      <c r="K41" s="296">
        <v>1523724</v>
      </c>
      <c r="L41" s="302">
        <v>6502</v>
      </c>
      <c r="M41" s="303">
        <v>8747</v>
      </c>
      <c r="N41" s="304">
        <v>-25.7</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8" t="s">
        <v>473</v>
      </c>
      <c r="J49" s="1160" t="s">
        <v>508</v>
      </c>
      <c r="K49" s="1161"/>
      <c r="L49" s="1161"/>
      <c r="M49" s="1161"/>
      <c r="N49" s="1162"/>
    </row>
    <row r="50" spans="1:14">
      <c r="A50" s="250"/>
      <c r="B50" s="246"/>
      <c r="C50" s="246"/>
      <c r="D50" s="246"/>
      <c r="E50" s="246"/>
      <c r="F50" s="246"/>
      <c r="G50" s="314"/>
      <c r="H50" s="315"/>
      <c r="I50" s="1159"/>
      <c r="J50" s="316" t="s">
        <v>509</v>
      </c>
      <c r="K50" s="317" t="s">
        <v>510</v>
      </c>
      <c r="L50" s="318" t="s">
        <v>511</v>
      </c>
      <c r="M50" s="319" t="s">
        <v>512</v>
      </c>
      <c r="N50" s="320" t="s">
        <v>513</v>
      </c>
    </row>
    <row r="51" spans="1:14">
      <c r="A51" s="250"/>
      <c r="B51" s="246"/>
      <c r="C51" s="246"/>
      <c r="D51" s="246"/>
      <c r="E51" s="246"/>
      <c r="F51" s="246"/>
      <c r="G51" s="312" t="s">
        <v>514</v>
      </c>
      <c r="H51" s="313"/>
      <c r="I51" s="321">
        <v>7254794</v>
      </c>
      <c r="J51" s="322">
        <v>31008</v>
      </c>
      <c r="K51" s="323">
        <v>41.2</v>
      </c>
      <c r="L51" s="324">
        <v>39052</v>
      </c>
      <c r="M51" s="325">
        <v>6.2</v>
      </c>
      <c r="N51" s="326">
        <v>35</v>
      </c>
    </row>
    <row r="52" spans="1:14">
      <c r="A52" s="250"/>
      <c r="B52" s="246"/>
      <c r="C52" s="246"/>
      <c r="D52" s="246"/>
      <c r="E52" s="246"/>
      <c r="F52" s="246"/>
      <c r="G52" s="327"/>
      <c r="H52" s="328" t="s">
        <v>515</v>
      </c>
      <c r="I52" s="329">
        <v>5024894</v>
      </c>
      <c r="J52" s="330">
        <v>21477</v>
      </c>
      <c r="K52" s="331">
        <v>48.3</v>
      </c>
      <c r="L52" s="332">
        <v>21186</v>
      </c>
      <c r="M52" s="333">
        <v>1</v>
      </c>
      <c r="N52" s="334">
        <v>47.3</v>
      </c>
    </row>
    <row r="53" spans="1:14">
      <c r="A53" s="250"/>
      <c r="B53" s="246"/>
      <c r="C53" s="246"/>
      <c r="D53" s="246"/>
      <c r="E53" s="246"/>
      <c r="F53" s="246"/>
      <c r="G53" s="312" t="s">
        <v>516</v>
      </c>
      <c r="H53" s="313"/>
      <c r="I53" s="321">
        <v>5653656</v>
      </c>
      <c r="J53" s="322">
        <v>24131</v>
      </c>
      <c r="K53" s="323">
        <v>-22.2</v>
      </c>
      <c r="L53" s="324">
        <v>41235</v>
      </c>
      <c r="M53" s="325">
        <v>5.6</v>
      </c>
      <c r="N53" s="326">
        <v>-27.8</v>
      </c>
    </row>
    <row r="54" spans="1:14">
      <c r="A54" s="250"/>
      <c r="B54" s="246"/>
      <c r="C54" s="246"/>
      <c r="D54" s="246"/>
      <c r="E54" s="246"/>
      <c r="F54" s="246"/>
      <c r="G54" s="327"/>
      <c r="H54" s="328" t="s">
        <v>515</v>
      </c>
      <c r="I54" s="329">
        <v>2976111</v>
      </c>
      <c r="J54" s="330">
        <v>12703</v>
      </c>
      <c r="K54" s="331">
        <v>-40.9</v>
      </c>
      <c r="L54" s="332">
        <v>22086</v>
      </c>
      <c r="M54" s="333">
        <v>4.2</v>
      </c>
      <c r="N54" s="334">
        <v>-45.1</v>
      </c>
    </row>
    <row r="55" spans="1:14">
      <c r="A55" s="250"/>
      <c r="B55" s="246"/>
      <c r="C55" s="246"/>
      <c r="D55" s="246"/>
      <c r="E55" s="246"/>
      <c r="F55" s="246"/>
      <c r="G55" s="312" t="s">
        <v>517</v>
      </c>
      <c r="H55" s="313"/>
      <c r="I55" s="321">
        <v>6277025</v>
      </c>
      <c r="J55" s="322">
        <v>26825</v>
      </c>
      <c r="K55" s="323">
        <v>11.2</v>
      </c>
      <c r="L55" s="324">
        <v>41862</v>
      </c>
      <c r="M55" s="325">
        <v>1.5</v>
      </c>
      <c r="N55" s="326">
        <v>9.6999999999999993</v>
      </c>
    </row>
    <row r="56" spans="1:14">
      <c r="A56" s="250"/>
      <c r="B56" s="246"/>
      <c r="C56" s="246"/>
      <c r="D56" s="246"/>
      <c r="E56" s="246"/>
      <c r="F56" s="246"/>
      <c r="G56" s="327"/>
      <c r="H56" s="328" t="s">
        <v>515</v>
      </c>
      <c r="I56" s="329">
        <v>3578018</v>
      </c>
      <c r="J56" s="330">
        <v>15290</v>
      </c>
      <c r="K56" s="331">
        <v>20.399999999999999</v>
      </c>
      <c r="L56" s="332">
        <v>23710</v>
      </c>
      <c r="M56" s="333">
        <v>7.4</v>
      </c>
      <c r="N56" s="334">
        <v>13</v>
      </c>
    </row>
    <row r="57" spans="1:14">
      <c r="A57" s="250"/>
      <c r="B57" s="246"/>
      <c r="C57" s="246"/>
      <c r="D57" s="246"/>
      <c r="E57" s="246"/>
      <c r="F57" s="246"/>
      <c r="G57" s="312" t="s">
        <v>518</v>
      </c>
      <c r="H57" s="313"/>
      <c r="I57" s="321">
        <v>6053042</v>
      </c>
      <c r="J57" s="322">
        <v>25872</v>
      </c>
      <c r="K57" s="323">
        <v>-3.6</v>
      </c>
      <c r="L57" s="324">
        <v>43554</v>
      </c>
      <c r="M57" s="325">
        <v>4</v>
      </c>
      <c r="N57" s="326">
        <v>-7.6</v>
      </c>
    </row>
    <row r="58" spans="1:14">
      <c r="A58" s="250"/>
      <c r="B58" s="246"/>
      <c r="C58" s="246"/>
      <c r="D58" s="246"/>
      <c r="E58" s="246"/>
      <c r="F58" s="246"/>
      <c r="G58" s="327"/>
      <c r="H58" s="328" t="s">
        <v>515</v>
      </c>
      <c r="I58" s="329">
        <v>2642584</v>
      </c>
      <c r="J58" s="330">
        <v>11295</v>
      </c>
      <c r="K58" s="331">
        <v>-26.1</v>
      </c>
      <c r="L58" s="332">
        <v>24811</v>
      </c>
      <c r="M58" s="333">
        <v>4.5999999999999996</v>
      </c>
      <c r="N58" s="334">
        <v>-30.7</v>
      </c>
    </row>
    <row r="59" spans="1:14">
      <c r="A59" s="250"/>
      <c r="B59" s="246"/>
      <c r="C59" s="246"/>
      <c r="D59" s="246"/>
      <c r="E59" s="246"/>
      <c r="F59" s="246"/>
      <c r="G59" s="312" t="s">
        <v>519</v>
      </c>
      <c r="H59" s="313"/>
      <c r="I59" s="321">
        <v>5805574</v>
      </c>
      <c r="J59" s="322">
        <v>24773</v>
      </c>
      <c r="K59" s="323">
        <v>-4.2</v>
      </c>
      <c r="L59" s="324">
        <v>42581</v>
      </c>
      <c r="M59" s="325">
        <v>-2.2000000000000002</v>
      </c>
      <c r="N59" s="326">
        <v>-2</v>
      </c>
    </row>
    <row r="60" spans="1:14">
      <c r="A60" s="250"/>
      <c r="B60" s="246"/>
      <c r="C60" s="246"/>
      <c r="D60" s="246"/>
      <c r="E60" s="246"/>
      <c r="F60" s="246"/>
      <c r="G60" s="327"/>
      <c r="H60" s="328" t="s">
        <v>515</v>
      </c>
      <c r="I60" s="335">
        <v>3528861</v>
      </c>
      <c r="J60" s="330">
        <v>15058</v>
      </c>
      <c r="K60" s="331">
        <v>33.299999999999997</v>
      </c>
      <c r="L60" s="332">
        <v>24354</v>
      </c>
      <c r="M60" s="333">
        <v>-1.8</v>
      </c>
      <c r="N60" s="334">
        <v>35.1</v>
      </c>
    </row>
    <row r="61" spans="1:14">
      <c r="A61" s="250"/>
      <c r="B61" s="246"/>
      <c r="C61" s="246"/>
      <c r="D61" s="246"/>
      <c r="E61" s="246"/>
      <c r="F61" s="246"/>
      <c r="G61" s="312" t="s">
        <v>520</v>
      </c>
      <c r="H61" s="336"/>
      <c r="I61" s="337">
        <v>6208818</v>
      </c>
      <c r="J61" s="338">
        <v>26522</v>
      </c>
      <c r="K61" s="339">
        <v>4.5</v>
      </c>
      <c r="L61" s="340">
        <v>41657</v>
      </c>
      <c r="M61" s="341">
        <v>3</v>
      </c>
      <c r="N61" s="326">
        <v>1.5</v>
      </c>
    </row>
    <row r="62" spans="1:14">
      <c r="A62" s="250"/>
      <c r="B62" s="246"/>
      <c r="C62" s="246"/>
      <c r="D62" s="246"/>
      <c r="E62" s="246"/>
      <c r="F62" s="246"/>
      <c r="G62" s="327"/>
      <c r="H62" s="328" t="s">
        <v>515</v>
      </c>
      <c r="I62" s="329">
        <v>3550094</v>
      </c>
      <c r="J62" s="330">
        <v>15165</v>
      </c>
      <c r="K62" s="331">
        <v>7</v>
      </c>
      <c r="L62" s="332">
        <v>23229</v>
      </c>
      <c r="M62" s="333">
        <v>3.1</v>
      </c>
      <c r="N62" s="334">
        <v>3.9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R76"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Normal="100" zoomScaleSheetLayoutView="100" workbookViewId="0">
      <selection activeCell="P47" sqref="P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12</v>
      </c>
      <c r="G47" s="12">
        <v>12.86</v>
      </c>
      <c r="H47" s="12">
        <v>12.7</v>
      </c>
      <c r="I47" s="12">
        <v>12.03</v>
      </c>
      <c r="J47" s="13">
        <v>11.93</v>
      </c>
    </row>
    <row r="48" spans="2:10" ht="57.75" customHeight="1">
      <c r="B48" s="14"/>
      <c r="C48" s="1174" t="s">
        <v>4</v>
      </c>
      <c r="D48" s="1174"/>
      <c r="E48" s="1175"/>
      <c r="F48" s="15">
        <v>2.2400000000000002</v>
      </c>
      <c r="G48" s="16">
        <v>1.93</v>
      </c>
      <c r="H48" s="16">
        <v>1.21</v>
      </c>
      <c r="I48" s="16">
        <v>1.87</v>
      </c>
      <c r="J48" s="17">
        <v>0.85</v>
      </c>
    </row>
    <row r="49" spans="2:10" ht="57.75" customHeight="1" thickBot="1">
      <c r="B49" s="18"/>
      <c r="C49" s="1176" t="s">
        <v>5</v>
      </c>
      <c r="D49" s="1176"/>
      <c r="E49" s="1177"/>
      <c r="F49" s="19">
        <v>1.55</v>
      </c>
      <c r="G49" s="20">
        <v>1.0900000000000001</v>
      </c>
      <c r="H49" s="20">
        <v>0.57999999999999996</v>
      </c>
      <c r="I49" s="20">
        <v>0.09</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528</v>
      </c>
      <c r="D34" s="1184"/>
      <c r="E34" s="1185"/>
      <c r="F34" s="32">
        <v>0.98</v>
      </c>
      <c r="G34" s="33" t="s">
        <v>529</v>
      </c>
      <c r="H34" s="33" t="s">
        <v>530</v>
      </c>
      <c r="I34" s="33" t="s">
        <v>531</v>
      </c>
      <c r="J34" s="34" t="s">
        <v>532</v>
      </c>
      <c r="K34" s="22"/>
      <c r="L34" s="22"/>
      <c r="M34" s="22"/>
      <c r="N34" s="22"/>
      <c r="O34" s="22"/>
      <c r="P34" s="22"/>
    </row>
    <row r="35" spans="1:16" ht="39" customHeight="1">
      <c r="A35" s="22"/>
      <c r="B35" s="35"/>
      <c r="C35" s="1178" t="s">
        <v>533</v>
      </c>
      <c r="D35" s="1179"/>
      <c r="E35" s="1180"/>
      <c r="F35" s="36">
        <v>10.43</v>
      </c>
      <c r="G35" s="37">
        <v>13.94</v>
      </c>
      <c r="H35" s="37">
        <v>10.9</v>
      </c>
      <c r="I35" s="37">
        <v>8.81</v>
      </c>
      <c r="J35" s="38">
        <v>7.39</v>
      </c>
      <c r="K35" s="22"/>
      <c r="L35" s="22"/>
      <c r="M35" s="22"/>
      <c r="N35" s="22"/>
      <c r="O35" s="22"/>
      <c r="P35" s="22"/>
    </row>
    <row r="36" spans="1:16" ht="39" customHeight="1">
      <c r="A36" s="22"/>
      <c r="B36" s="35"/>
      <c r="C36" s="1178" t="s">
        <v>534</v>
      </c>
      <c r="D36" s="1179"/>
      <c r="E36" s="1180"/>
      <c r="F36" s="36">
        <v>0.47</v>
      </c>
      <c r="G36" s="37">
        <v>0</v>
      </c>
      <c r="H36" s="37">
        <v>0.98</v>
      </c>
      <c r="I36" s="37">
        <v>1.35</v>
      </c>
      <c r="J36" s="38">
        <v>1.51</v>
      </c>
      <c r="K36" s="22"/>
      <c r="L36" s="22"/>
      <c r="M36" s="22"/>
      <c r="N36" s="22"/>
      <c r="O36" s="22"/>
      <c r="P36" s="22"/>
    </row>
    <row r="37" spans="1:16" ht="39" customHeight="1">
      <c r="A37" s="22"/>
      <c r="B37" s="35"/>
      <c r="C37" s="1178" t="s">
        <v>535</v>
      </c>
      <c r="D37" s="1179"/>
      <c r="E37" s="1180"/>
      <c r="F37" s="36">
        <v>0</v>
      </c>
      <c r="G37" s="37">
        <v>0</v>
      </c>
      <c r="H37" s="37">
        <v>0.42</v>
      </c>
      <c r="I37" s="37">
        <v>0.99</v>
      </c>
      <c r="J37" s="38">
        <v>0.92</v>
      </c>
      <c r="K37" s="22"/>
      <c r="L37" s="22"/>
      <c r="M37" s="22"/>
      <c r="N37" s="22"/>
      <c r="O37" s="22"/>
      <c r="P37" s="22"/>
    </row>
    <row r="38" spans="1:16" ht="39" customHeight="1">
      <c r="A38" s="22"/>
      <c r="B38" s="35"/>
      <c r="C38" s="1178" t="s">
        <v>536</v>
      </c>
      <c r="D38" s="1179"/>
      <c r="E38" s="1180"/>
      <c r="F38" s="36">
        <v>1.98</v>
      </c>
      <c r="G38" s="37">
        <v>1.52</v>
      </c>
      <c r="H38" s="37">
        <v>0.68</v>
      </c>
      <c r="I38" s="37">
        <v>1.36</v>
      </c>
      <c r="J38" s="38">
        <v>0.5</v>
      </c>
      <c r="K38" s="22"/>
      <c r="L38" s="22"/>
      <c r="M38" s="22"/>
      <c r="N38" s="22"/>
      <c r="O38" s="22"/>
      <c r="P38" s="22"/>
    </row>
    <row r="39" spans="1:16" ht="39" customHeight="1">
      <c r="A39" s="22"/>
      <c r="B39" s="35"/>
      <c r="C39" s="1178" t="s">
        <v>537</v>
      </c>
      <c r="D39" s="1179"/>
      <c r="E39" s="1180"/>
      <c r="F39" s="36">
        <v>0.25</v>
      </c>
      <c r="G39" s="37">
        <v>0.4</v>
      </c>
      <c r="H39" s="37">
        <v>0.52</v>
      </c>
      <c r="I39" s="37">
        <v>0.5</v>
      </c>
      <c r="J39" s="38">
        <v>0.34</v>
      </c>
      <c r="K39" s="22"/>
      <c r="L39" s="22"/>
      <c r="M39" s="22"/>
      <c r="N39" s="22"/>
      <c r="O39" s="22"/>
      <c r="P39" s="22"/>
    </row>
    <row r="40" spans="1:16" ht="39" customHeight="1">
      <c r="A40" s="22"/>
      <c r="B40" s="35"/>
      <c r="C40" s="1178" t="s">
        <v>538</v>
      </c>
      <c r="D40" s="1179"/>
      <c r="E40" s="1180"/>
      <c r="F40" s="36">
        <v>0.22</v>
      </c>
      <c r="G40" s="37">
        <v>0.22</v>
      </c>
      <c r="H40" s="37">
        <v>0.26</v>
      </c>
      <c r="I40" s="37">
        <v>0.27</v>
      </c>
      <c r="J40" s="38">
        <v>0.3</v>
      </c>
      <c r="K40" s="22"/>
      <c r="L40" s="22"/>
      <c r="M40" s="22"/>
      <c r="N40" s="22"/>
      <c r="O40" s="22"/>
      <c r="P40" s="22"/>
    </row>
    <row r="41" spans="1:16" ht="39" customHeight="1">
      <c r="A41" s="22"/>
      <c r="B41" s="35"/>
      <c r="C41" s="1178" t="s">
        <v>539</v>
      </c>
      <c r="D41" s="1179"/>
      <c r="E41" s="1180"/>
      <c r="F41" s="36" t="s">
        <v>540</v>
      </c>
      <c r="G41" s="37" t="s">
        <v>541</v>
      </c>
      <c r="H41" s="37" t="s">
        <v>542</v>
      </c>
      <c r="I41" s="37" t="s">
        <v>543</v>
      </c>
      <c r="J41" s="38">
        <v>0.09</v>
      </c>
      <c r="K41" s="22"/>
      <c r="L41" s="22"/>
      <c r="M41" s="22"/>
      <c r="N41" s="22"/>
      <c r="O41" s="22"/>
      <c r="P41" s="22"/>
    </row>
    <row r="42" spans="1:16" ht="39" customHeight="1">
      <c r="A42" s="22"/>
      <c r="B42" s="39"/>
      <c r="C42" s="1178" t="s">
        <v>544</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545</v>
      </c>
      <c r="D43" s="1182"/>
      <c r="E43" s="1183"/>
      <c r="F43" s="41">
        <v>0.02</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8456</v>
      </c>
      <c r="L45" s="60">
        <v>7954</v>
      </c>
      <c r="M45" s="60">
        <v>7431</v>
      </c>
      <c r="N45" s="60">
        <v>6820</v>
      </c>
      <c r="O45" s="61">
        <v>6660</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v>47</v>
      </c>
      <c r="L47" s="64">
        <v>30</v>
      </c>
      <c r="M47" s="64">
        <v>13</v>
      </c>
      <c r="N47" s="64">
        <v>7</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1921</v>
      </c>
      <c r="L48" s="64">
        <v>1881</v>
      </c>
      <c r="M48" s="64">
        <v>1662</v>
      </c>
      <c r="N48" s="64">
        <v>1862</v>
      </c>
      <c r="O48" s="65">
        <v>1728</v>
      </c>
      <c r="P48" s="48"/>
      <c r="Q48" s="48"/>
      <c r="R48" s="48"/>
      <c r="S48" s="48"/>
      <c r="T48" s="48"/>
      <c r="U48" s="48"/>
    </row>
    <row r="49" spans="1:21" ht="30.75" customHeight="1">
      <c r="A49" s="48"/>
      <c r="B49" s="1196"/>
      <c r="C49" s="1197"/>
      <c r="D49" s="62"/>
      <c r="E49" s="1188" t="s">
        <v>16</v>
      </c>
      <c r="F49" s="1188"/>
      <c r="G49" s="1188"/>
      <c r="H49" s="1188"/>
      <c r="I49" s="1188"/>
      <c r="J49" s="1189"/>
      <c r="K49" s="63">
        <v>4</v>
      </c>
      <c r="L49" s="64">
        <v>3</v>
      </c>
      <c r="M49" s="64">
        <v>3</v>
      </c>
      <c r="N49" s="64">
        <v>3</v>
      </c>
      <c r="O49" s="65">
        <v>3</v>
      </c>
      <c r="P49" s="48"/>
      <c r="Q49" s="48"/>
      <c r="R49" s="48"/>
      <c r="S49" s="48"/>
      <c r="T49" s="48"/>
      <c r="U49" s="48"/>
    </row>
    <row r="50" spans="1:21" ht="30.75" customHeight="1">
      <c r="A50" s="48"/>
      <c r="B50" s="1196"/>
      <c r="C50" s="1197"/>
      <c r="D50" s="62"/>
      <c r="E50" s="1188" t="s">
        <v>17</v>
      </c>
      <c r="F50" s="1188"/>
      <c r="G50" s="1188"/>
      <c r="H50" s="1188"/>
      <c r="I50" s="1188"/>
      <c r="J50" s="1189"/>
      <c r="K50" s="63">
        <v>490</v>
      </c>
      <c r="L50" s="64">
        <v>466</v>
      </c>
      <c r="M50" s="64">
        <v>493</v>
      </c>
      <c r="N50" s="64">
        <v>593</v>
      </c>
      <c r="O50" s="65">
        <v>436</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1</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7881</v>
      </c>
      <c r="L52" s="64">
        <v>7802</v>
      </c>
      <c r="M52" s="64">
        <v>7859</v>
      </c>
      <c r="N52" s="64">
        <v>7499</v>
      </c>
      <c r="O52" s="65">
        <v>7304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3037</v>
      </c>
      <c r="L53" s="69">
        <v>2532</v>
      </c>
      <c r="M53" s="69">
        <v>1744</v>
      </c>
      <c r="N53" s="69">
        <v>1786</v>
      </c>
      <c r="O53" s="70">
        <v>1523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1" zoomScaleSheetLayoutView="100" workbookViewId="0">
      <selection activeCell="M47" sqref="M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79603</v>
      </c>
      <c r="J41" s="83">
        <v>77244</v>
      </c>
      <c r="K41" s="83">
        <v>75761</v>
      </c>
      <c r="L41" s="83">
        <v>74758</v>
      </c>
      <c r="M41" s="84">
        <v>73128</v>
      </c>
    </row>
    <row r="42" spans="2:13" ht="27.75" customHeight="1">
      <c r="B42" s="1204"/>
      <c r="C42" s="1205"/>
      <c r="D42" s="85"/>
      <c r="E42" s="1210" t="s">
        <v>26</v>
      </c>
      <c r="F42" s="1210"/>
      <c r="G42" s="1210"/>
      <c r="H42" s="1211"/>
      <c r="I42" s="86">
        <v>8842</v>
      </c>
      <c r="J42" s="87">
        <v>9237</v>
      </c>
      <c r="K42" s="87">
        <v>8967</v>
      </c>
      <c r="L42" s="87">
        <v>6578</v>
      </c>
      <c r="M42" s="88">
        <v>4700</v>
      </c>
    </row>
    <row r="43" spans="2:13" ht="27.75" customHeight="1">
      <c r="B43" s="1204"/>
      <c r="C43" s="1205"/>
      <c r="D43" s="85"/>
      <c r="E43" s="1210" t="s">
        <v>27</v>
      </c>
      <c r="F43" s="1210"/>
      <c r="G43" s="1210"/>
      <c r="H43" s="1211"/>
      <c r="I43" s="86">
        <v>19963</v>
      </c>
      <c r="J43" s="87">
        <v>18835</v>
      </c>
      <c r="K43" s="87">
        <v>17798</v>
      </c>
      <c r="L43" s="87">
        <v>17682</v>
      </c>
      <c r="M43" s="88">
        <v>16336</v>
      </c>
    </row>
    <row r="44" spans="2:13" ht="27.75" customHeight="1">
      <c r="B44" s="1204"/>
      <c r="C44" s="1205"/>
      <c r="D44" s="85"/>
      <c r="E44" s="1210" t="s">
        <v>28</v>
      </c>
      <c r="F44" s="1210"/>
      <c r="G44" s="1210"/>
      <c r="H44" s="1211"/>
      <c r="I44" s="86">
        <v>30</v>
      </c>
      <c r="J44" s="87">
        <v>26</v>
      </c>
      <c r="K44" s="87">
        <v>23</v>
      </c>
      <c r="L44" s="87">
        <v>20</v>
      </c>
      <c r="M44" s="88">
        <v>53</v>
      </c>
    </row>
    <row r="45" spans="2:13" ht="27.75" customHeight="1">
      <c r="B45" s="1204"/>
      <c r="C45" s="1205"/>
      <c r="D45" s="85"/>
      <c r="E45" s="1210" t="s">
        <v>29</v>
      </c>
      <c r="F45" s="1210"/>
      <c r="G45" s="1210"/>
      <c r="H45" s="1211"/>
      <c r="I45" s="86">
        <v>12592</v>
      </c>
      <c r="J45" s="87">
        <v>11747</v>
      </c>
      <c r="K45" s="87">
        <v>10251</v>
      </c>
      <c r="L45" s="87">
        <v>8980</v>
      </c>
      <c r="M45" s="88">
        <v>8074</v>
      </c>
    </row>
    <row r="46" spans="2:13" ht="27.75" customHeight="1">
      <c r="B46" s="1204"/>
      <c r="C46" s="1205"/>
      <c r="D46" s="89"/>
      <c r="E46" s="1210" t="s">
        <v>30</v>
      </c>
      <c r="F46" s="1210"/>
      <c r="G46" s="1210"/>
      <c r="H46" s="1211"/>
      <c r="I46" s="86">
        <v>841</v>
      </c>
      <c r="J46" s="87">
        <v>1088</v>
      </c>
      <c r="K46" s="87">
        <v>1048</v>
      </c>
      <c r="L46" s="87">
        <v>2615</v>
      </c>
      <c r="M46" s="88">
        <v>2207</v>
      </c>
    </row>
    <row r="47" spans="2:13" ht="27.75" customHeight="1">
      <c r="B47" s="1204"/>
      <c r="C47" s="1205"/>
      <c r="D47" s="90"/>
      <c r="E47" s="1212" t="s">
        <v>31</v>
      </c>
      <c r="F47" s="1213"/>
      <c r="G47" s="1213"/>
      <c r="H47" s="1214"/>
      <c r="I47" s="86" t="s">
        <v>483</v>
      </c>
      <c r="J47" s="87" t="s">
        <v>483</v>
      </c>
      <c r="K47" s="87" t="s">
        <v>483</v>
      </c>
      <c r="L47" s="87" t="s">
        <v>483</v>
      </c>
      <c r="M47" s="88" t="s">
        <v>483</v>
      </c>
    </row>
    <row r="48" spans="2:13" ht="27.75" customHeight="1">
      <c r="B48" s="1204"/>
      <c r="C48" s="1205"/>
      <c r="D48" s="85"/>
      <c r="E48" s="1210" t="s">
        <v>32</v>
      </c>
      <c r="F48" s="1210"/>
      <c r="G48" s="1210"/>
      <c r="H48" s="1211"/>
      <c r="I48" s="86" t="s">
        <v>483</v>
      </c>
      <c r="J48" s="87" t="s">
        <v>483</v>
      </c>
      <c r="K48" s="87" t="s">
        <v>483</v>
      </c>
      <c r="L48" s="87" t="s">
        <v>483</v>
      </c>
      <c r="M48" s="88" t="s">
        <v>483</v>
      </c>
    </row>
    <row r="49" spans="2:13" ht="27.75" customHeight="1">
      <c r="B49" s="1206"/>
      <c r="C49" s="1207"/>
      <c r="D49" s="85"/>
      <c r="E49" s="1210" t="s">
        <v>33</v>
      </c>
      <c r="F49" s="1210"/>
      <c r="G49" s="1210"/>
      <c r="H49" s="1211"/>
      <c r="I49" s="86" t="s">
        <v>483</v>
      </c>
      <c r="J49" s="87" t="s">
        <v>483</v>
      </c>
      <c r="K49" s="87" t="s">
        <v>483</v>
      </c>
      <c r="L49" s="87" t="s">
        <v>483</v>
      </c>
      <c r="M49" s="88" t="s">
        <v>483</v>
      </c>
    </row>
    <row r="50" spans="2:13" ht="27.75" customHeight="1">
      <c r="B50" s="1215" t="s">
        <v>34</v>
      </c>
      <c r="C50" s="1216"/>
      <c r="D50" s="91"/>
      <c r="E50" s="1210" t="s">
        <v>35</v>
      </c>
      <c r="F50" s="1210"/>
      <c r="G50" s="1210"/>
      <c r="H50" s="1211"/>
      <c r="I50" s="86">
        <v>12428</v>
      </c>
      <c r="J50" s="87">
        <v>12881</v>
      </c>
      <c r="K50" s="87">
        <v>11641</v>
      </c>
      <c r="L50" s="87">
        <v>10820</v>
      </c>
      <c r="M50" s="88">
        <v>10514</v>
      </c>
    </row>
    <row r="51" spans="2:13" ht="27.75" customHeight="1">
      <c r="B51" s="1204"/>
      <c r="C51" s="1205"/>
      <c r="D51" s="85"/>
      <c r="E51" s="1210" t="s">
        <v>36</v>
      </c>
      <c r="F51" s="1210"/>
      <c r="G51" s="1210"/>
      <c r="H51" s="1211"/>
      <c r="I51" s="86">
        <v>27259</v>
      </c>
      <c r="J51" s="87">
        <v>27207</v>
      </c>
      <c r="K51" s="87">
        <v>25291</v>
      </c>
      <c r="L51" s="87">
        <v>25024</v>
      </c>
      <c r="M51" s="88">
        <v>21815</v>
      </c>
    </row>
    <row r="52" spans="2:13" ht="27.75" customHeight="1">
      <c r="B52" s="1206"/>
      <c r="C52" s="1207"/>
      <c r="D52" s="85"/>
      <c r="E52" s="1210" t="s">
        <v>37</v>
      </c>
      <c r="F52" s="1210"/>
      <c r="G52" s="1210"/>
      <c r="H52" s="1211"/>
      <c r="I52" s="86">
        <v>58564</v>
      </c>
      <c r="J52" s="87">
        <v>59568</v>
      </c>
      <c r="K52" s="87">
        <v>58751</v>
      </c>
      <c r="L52" s="87">
        <v>58403</v>
      </c>
      <c r="M52" s="88">
        <v>60313</v>
      </c>
    </row>
    <row r="53" spans="2:13" ht="27.75" customHeight="1" thickBot="1">
      <c r="B53" s="1217" t="s">
        <v>21</v>
      </c>
      <c r="C53" s="1218"/>
      <c r="D53" s="92"/>
      <c r="E53" s="1219" t="s">
        <v>38</v>
      </c>
      <c r="F53" s="1219"/>
      <c r="G53" s="1219"/>
      <c r="H53" s="1220"/>
      <c r="I53" s="93">
        <v>23620</v>
      </c>
      <c r="J53" s="94">
        <v>18521</v>
      </c>
      <c r="K53" s="94">
        <v>18165</v>
      </c>
      <c r="L53" s="94">
        <v>16385</v>
      </c>
      <c r="M53" s="95">
        <v>11855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I7" zoomScaleNormal="100" zoomScaleSheetLayoutView="55" workbookViewId="0">
      <selection activeCell="N17" sqref="N1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35" t="s">
        <v>571</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44"/>
      <c r="H50" s="1245"/>
      <c r="I50" s="1245"/>
      <c r="J50" s="1246"/>
      <c r="K50" s="356" t="s">
        <v>522</v>
      </c>
      <c r="L50" s="356" t="s">
        <v>523</v>
      </c>
      <c r="M50" s="356" t="s">
        <v>524</v>
      </c>
      <c r="N50" s="356" t="s">
        <v>525</v>
      </c>
      <c r="O50" s="356" t="s">
        <v>526</v>
      </c>
    </row>
    <row r="51" spans="1:17">
      <c r="B51" s="250"/>
      <c r="C51" s="246"/>
      <c r="D51" s="246"/>
      <c r="E51" s="246"/>
      <c r="F51" s="246"/>
      <c r="G51" s="1247" t="s">
        <v>565</v>
      </c>
      <c r="H51" s="1248"/>
      <c r="I51" s="1253" t="s">
        <v>566</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572</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567</v>
      </c>
      <c r="H55" s="1228"/>
      <c r="I55" s="1233" t="s">
        <v>566</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572</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568</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35" t="s">
        <v>571</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569</v>
      </c>
      <c r="I71" s="370"/>
      <c r="J71" s="366"/>
      <c r="K71" s="366"/>
      <c r="L71" s="367"/>
      <c r="M71" s="366"/>
      <c r="N71" s="367"/>
      <c r="O71" s="368"/>
    </row>
    <row r="72" spans="2:30">
      <c r="B72" s="250"/>
      <c r="C72" s="246"/>
      <c r="D72" s="246"/>
      <c r="E72" s="246"/>
      <c r="F72" s="246"/>
      <c r="G72" s="1244"/>
      <c r="H72" s="1245"/>
      <c r="I72" s="1245"/>
      <c r="J72" s="1246"/>
      <c r="K72" s="356" t="s">
        <v>522</v>
      </c>
      <c r="L72" s="356" t="s">
        <v>523</v>
      </c>
      <c r="M72" s="356" t="s">
        <v>524</v>
      </c>
      <c r="N72" s="356" t="s">
        <v>525</v>
      </c>
      <c r="O72" s="356" t="s">
        <v>526</v>
      </c>
    </row>
    <row r="73" spans="2:30">
      <c r="B73" s="250"/>
      <c r="C73" s="246"/>
      <c r="D73" s="246"/>
      <c r="E73" s="246"/>
      <c r="F73" s="246"/>
      <c r="G73" s="1247" t="s">
        <v>565</v>
      </c>
      <c r="H73" s="1248"/>
      <c r="I73" s="1253" t="s">
        <v>566</v>
      </c>
      <c r="J73" s="1253"/>
      <c r="K73" s="1234">
        <v>64.2</v>
      </c>
      <c r="L73" s="1234">
        <v>49.5</v>
      </c>
      <c r="M73" s="1221">
        <v>48.8</v>
      </c>
      <c r="N73" s="1221">
        <v>43</v>
      </c>
      <c r="O73" s="1221">
        <v>30.8</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570</v>
      </c>
      <c r="J75" s="1233"/>
      <c r="K75" s="1225">
        <v>8.6</v>
      </c>
      <c r="L75" s="1225">
        <v>7.8</v>
      </c>
      <c r="M75" s="1225">
        <v>6.5</v>
      </c>
      <c r="N75" s="1225">
        <v>5.3</v>
      </c>
      <c r="O75" s="1225">
        <v>4.4000000000000004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567</v>
      </c>
      <c r="H77" s="1228"/>
      <c r="I77" s="1233" t="s">
        <v>566</v>
      </c>
      <c r="J77" s="1233"/>
      <c r="K77" s="1234">
        <v>57.8</v>
      </c>
      <c r="L77" s="1234">
        <v>49.8</v>
      </c>
      <c r="M77" s="1221">
        <v>45.1</v>
      </c>
      <c r="N77" s="1221">
        <v>37.4</v>
      </c>
      <c r="O77" s="1221">
        <v>31</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570</v>
      </c>
      <c r="J79" s="1223"/>
      <c r="K79" s="1224">
        <v>8.3000000000000007</v>
      </c>
      <c r="L79" s="1224">
        <v>7.7</v>
      </c>
      <c r="M79" s="1224">
        <v>7.1</v>
      </c>
      <c r="N79" s="1224">
        <v>6.3</v>
      </c>
      <c r="O79" s="1224">
        <v>5.2</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31008</v>
      </c>
      <c r="E3" s="118"/>
      <c r="F3" s="119">
        <v>39052</v>
      </c>
      <c r="G3" s="120"/>
      <c r="H3" s="121"/>
    </row>
    <row r="4" spans="1:8">
      <c r="A4" s="122"/>
      <c r="B4" s="123"/>
      <c r="C4" s="124"/>
      <c r="D4" s="125">
        <v>21477</v>
      </c>
      <c r="E4" s="126"/>
      <c r="F4" s="127">
        <v>21186</v>
      </c>
      <c r="G4" s="128"/>
      <c r="H4" s="129"/>
    </row>
    <row r="5" spans="1:8">
      <c r="A5" s="110" t="s">
        <v>516</v>
      </c>
      <c r="B5" s="115"/>
      <c r="C5" s="116"/>
      <c r="D5" s="117">
        <v>24131</v>
      </c>
      <c r="E5" s="118"/>
      <c r="F5" s="119">
        <v>41235</v>
      </c>
      <c r="G5" s="120"/>
      <c r="H5" s="121"/>
    </row>
    <row r="6" spans="1:8">
      <c r="A6" s="122"/>
      <c r="B6" s="123"/>
      <c r="C6" s="124"/>
      <c r="D6" s="125">
        <v>12703</v>
      </c>
      <c r="E6" s="126"/>
      <c r="F6" s="127">
        <v>22086</v>
      </c>
      <c r="G6" s="128"/>
      <c r="H6" s="129"/>
    </row>
    <row r="7" spans="1:8">
      <c r="A7" s="110" t="s">
        <v>517</v>
      </c>
      <c r="B7" s="115"/>
      <c r="C7" s="116"/>
      <c r="D7" s="117">
        <v>26825</v>
      </c>
      <c r="E7" s="118"/>
      <c r="F7" s="119">
        <v>41862</v>
      </c>
      <c r="G7" s="120"/>
      <c r="H7" s="121"/>
    </row>
    <row r="8" spans="1:8">
      <c r="A8" s="122"/>
      <c r="B8" s="123"/>
      <c r="C8" s="124"/>
      <c r="D8" s="125">
        <v>15290</v>
      </c>
      <c r="E8" s="126"/>
      <c r="F8" s="127">
        <v>23710</v>
      </c>
      <c r="G8" s="128"/>
      <c r="H8" s="129"/>
    </row>
    <row r="9" spans="1:8">
      <c r="A9" s="110" t="s">
        <v>518</v>
      </c>
      <c r="B9" s="115"/>
      <c r="C9" s="116"/>
      <c r="D9" s="117">
        <v>25872</v>
      </c>
      <c r="E9" s="118"/>
      <c r="F9" s="119">
        <v>43554</v>
      </c>
      <c r="G9" s="120"/>
      <c r="H9" s="121"/>
    </row>
    <row r="10" spans="1:8">
      <c r="A10" s="122"/>
      <c r="B10" s="123"/>
      <c r="C10" s="124"/>
      <c r="D10" s="125">
        <v>11295</v>
      </c>
      <c r="E10" s="126"/>
      <c r="F10" s="127">
        <v>24811</v>
      </c>
      <c r="G10" s="128"/>
      <c r="H10" s="129"/>
    </row>
    <row r="11" spans="1:8">
      <c r="A11" s="110" t="s">
        <v>519</v>
      </c>
      <c r="B11" s="115"/>
      <c r="C11" s="116"/>
      <c r="D11" s="117">
        <v>24773</v>
      </c>
      <c r="E11" s="118"/>
      <c r="F11" s="119">
        <v>42581</v>
      </c>
      <c r="G11" s="120"/>
      <c r="H11" s="121"/>
    </row>
    <row r="12" spans="1:8">
      <c r="A12" s="122"/>
      <c r="B12" s="123"/>
      <c r="C12" s="130"/>
      <c r="D12" s="125">
        <v>15058</v>
      </c>
      <c r="E12" s="126"/>
      <c r="F12" s="127">
        <v>24354</v>
      </c>
      <c r="G12" s="128"/>
      <c r="H12" s="129"/>
    </row>
    <row r="13" spans="1:8">
      <c r="A13" s="110"/>
      <c r="B13" s="115"/>
      <c r="C13" s="131"/>
      <c r="D13" s="132">
        <v>26522</v>
      </c>
      <c r="E13" s="133"/>
      <c r="F13" s="134">
        <v>41657</v>
      </c>
      <c r="G13" s="135"/>
      <c r="H13" s="121"/>
    </row>
    <row r="14" spans="1:8">
      <c r="A14" s="122"/>
      <c r="B14" s="123"/>
      <c r="C14" s="124"/>
      <c r="D14" s="125">
        <v>15165</v>
      </c>
      <c r="E14" s="126"/>
      <c r="F14" s="127">
        <v>23229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2.2400000000000002</v>
      </c>
      <c r="C19" s="136">
        <f>ROUND(VALUE(SUBSTITUTE(実質収支比率等に係る経年分析!G$48,"▲","-")),2)</f>
        <v>1.93</v>
      </c>
      <c r="D19" s="136">
        <f>ROUND(VALUE(SUBSTITUTE(実質収支比率等に係る経年分析!H$48,"▲","-")),2)</f>
        <v>1.21</v>
      </c>
      <c r="E19" s="136">
        <f>ROUND(VALUE(SUBSTITUTE(実質収支比率等に係る経年分析!I$48,"▲","-")),2)</f>
        <v>1.87</v>
      </c>
      <c r="F19" s="136">
        <f>ROUND(VALUE(SUBSTITUTE(実質収支比率等に係る経年分析!J$48,"▲","-")),2)</f>
        <v>0.85</v>
      </c>
    </row>
    <row r="20" spans="1:11">
      <c r="A20" s="136" t="s">
        <v>43</v>
      </c>
      <c r="B20" s="136">
        <f>ROUND(VALUE(SUBSTITUTE(実質収支比率等に係る経年分析!F$47,"▲","-")),2)</f>
        <v>12</v>
      </c>
      <c r="C20" s="136">
        <f>ROUND(VALUE(SUBSTITUTE(実質収支比率等に係る経年分析!G$47,"▲","-")),2)</f>
        <v>12.86</v>
      </c>
      <c r="D20" s="136">
        <f>ROUND(VALUE(SUBSTITUTE(実質収支比率等に係る経年分析!H$47,"▲","-")),2)</f>
        <v>12.7</v>
      </c>
      <c r="E20" s="136">
        <f>ROUND(VALUE(SUBSTITUTE(実質収支比率等に係る経年分析!I$47,"▲","-")),2)</f>
        <v>12.03</v>
      </c>
      <c r="F20" s="136">
        <f>ROUND(VALUE(SUBSTITUTE(実質収支比率等に係る経年分析!J$47,"▲","-")),2)</f>
        <v>11.93</v>
      </c>
    </row>
    <row r="21" spans="1:11">
      <c r="A21" s="136" t="s">
        <v>44</v>
      </c>
      <c r="B21" s="136">
        <f>IF(ISNUMBER(VALUE(SUBSTITUTE(実質収支比率等に係る経年分析!F$49,"▲","-"))),ROUND(VALUE(SUBSTITUTE(実質収支比率等に係る経年分析!F$49,"▲","-")),2),NA())</f>
        <v>1.55</v>
      </c>
      <c r="C21" s="136">
        <f>IF(ISNUMBER(VALUE(SUBSTITUTE(実質収支比率等に係る経年分析!G$49,"▲","-"))),ROUND(VALUE(SUBSTITUTE(実質収支比率等に係る経年分析!G$49,"▲","-")),2),NA())</f>
        <v>1.0900000000000001</v>
      </c>
      <c r="D21" s="136">
        <f>IF(ISNUMBER(VALUE(SUBSTITUTE(実質収支比率等に係る経年分析!H$49,"▲","-"))),ROUND(VALUE(SUBSTITUTE(実質収支比率等に係る経年分析!H$49,"▲","-")),2),NA())</f>
        <v>0.57999999999999996</v>
      </c>
      <c r="E21" s="136">
        <f>IF(ISNUMBER(VALUE(SUBSTITUTE(実質収支比率等に係る経年分析!I$49,"▲","-"))),ROUND(VALUE(SUBSTITUTE(実質収支比率等に係る経年分析!I$49,"▲","-")),2),NA())</f>
        <v>0.09</v>
      </c>
      <c r="F21" s="136">
        <f>IF(ISNUMBER(VALUE(SUBSTITUTE(実質収支比率等に係る経年分析!J$49,"▲","-"))),ROUND(VALUE(SUBSTITUTE(実質収支比率等に係る経年分析!J$49,"▲","-")),2),NA())</f>
        <v>0</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国民健康保険事業</v>
      </c>
      <c r="B29" s="137">
        <f>IF(ROUND(VALUE(SUBSTITUTE(連結実質赤字比率に係る赤字・黒字の構成分析!F$41,"▲", "-")), 2) &lt; 0, ABS(ROUND(VALUE(SUBSTITUTE(連結実質赤字比率に係る赤字・黒字の構成分析!F$41,"▲", "-")), 2)), NA())</f>
        <v>3.46</v>
      </c>
      <c r="C29" s="137" t="e">
        <f>IF(ROUND(VALUE(SUBSTITUTE(連結実質赤字比率に係る赤字・黒字の構成分析!F$41,"▲", "-")), 2) &gt;= 0, ABS(ROUND(VALUE(SUBSTITUTE(連結実質赤字比率に係る赤字・黒字の構成分析!F$41,"▲", "-")), 2)), NA())</f>
        <v>#N/A</v>
      </c>
      <c r="D29" s="137">
        <f>IF(ROUND(VALUE(SUBSTITUTE(連結実質赤字比率に係る赤字・黒字の構成分析!G$41,"▲", "-")), 2) &lt; 0, ABS(ROUND(VALUE(SUBSTITUTE(連結実質赤字比率に係る赤字・黒字の構成分析!G$41,"▲", "-")), 2)), NA())</f>
        <v>3.88</v>
      </c>
      <c r="E29" s="137" t="e">
        <f>IF(ROUND(VALUE(SUBSTITUTE(連結実質赤字比率に係る赤字・黒字の構成分析!G$41,"▲", "-")), 2) &gt;= 0, ABS(ROUND(VALUE(SUBSTITUTE(連結実質赤字比率に係る赤字・黒字の構成分析!G$41,"▲", "-")), 2)), NA())</f>
        <v>#N/A</v>
      </c>
      <c r="F29" s="137">
        <f>IF(ROUND(VALUE(SUBSTITUTE(連結実質赤字比率に係る赤字・黒字の構成分析!H$41,"▲", "-")), 2) &lt; 0, ABS(ROUND(VALUE(SUBSTITUTE(連結実質赤字比率に係る赤字・黒字の構成分析!H$41,"▲", "-")), 2)), NA())</f>
        <v>3.39</v>
      </c>
      <c r="G29" s="137" t="e">
        <f>IF(ROUND(VALUE(SUBSTITUTE(連結実質赤字比率に係る赤字・黒字の構成分析!H$41,"▲", "-")), 2) &gt;= 0, ABS(ROUND(VALUE(SUBSTITUTE(連結実質赤字比率に係る赤字・黒字の構成分析!H$41,"▲", "-")), 2)), NA())</f>
        <v>#N/A</v>
      </c>
      <c r="H29" s="137">
        <f>IF(ROUND(VALUE(SUBSTITUTE(連結実質赤字比率に係る赤字・黒字の構成分析!I$41,"▲", "-")), 2) &lt; 0, ABS(ROUND(VALUE(SUBSTITUTE(連結実質赤字比率に係る赤字・黒字の構成分析!I$41,"▲", "-")), 2)), NA())</f>
        <v>2.52</v>
      </c>
      <c r="I29" s="137" t="e">
        <f>IF(ROUND(VALUE(SUBSTITUTE(連結実質赤字比率に係る赤字・黒字の構成分析!I$41,"▲", "-")), 2) &gt;= 0, ABS(ROUND(VALUE(SUBSTITUTE(連結実質赤字比率に係る赤字・黒字の構成分析!I$41,"▲", "-")), 2)), NA())</f>
        <v>#N/A</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0.09</v>
      </c>
    </row>
    <row r="30" spans="1:11">
      <c r="A30" s="137" t="str">
        <f>IF(連結実質赤字比率に係る赤字・黒字の構成分析!C$40="",NA(),連結実質赤字比率に係る赤字・黒字の構成分析!C$40)</f>
        <v>後期高齢者医療事業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v>
      </c>
    </row>
    <row r="31" spans="1:11">
      <c r="A31" s="137" t="str">
        <f>IF(連結実質赤字比率に係る赤字・黒字の構成分析!C$39="",NA(),連結実質赤字比率に係る赤字・黒字の構成分析!C$39)</f>
        <v>特別会計宝塚すみれ墓苑事業費</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0.34</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1.52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v>
      </c>
    </row>
    <row r="33" spans="1:16">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0.92</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1.51</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10.43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8.81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7.39</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0.98</v>
      </c>
      <c r="D36" s="137">
        <f>IF(ROUND(VALUE(SUBSTITUTE(連結実質赤字比率に係る赤字・黒字の構成分析!G$34,"▲", "-")), 2) &lt; 0, ABS(ROUND(VALUE(SUBSTITUTE(連結実質赤字比率に係る赤字・黒字の構成分析!G$34,"▲", "-")), 2)), NA())</f>
        <v>2.46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0.76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0.63</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1.67</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7881</v>
      </c>
      <c r="E42" s="138"/>
      <c r="F42" s="138"/>
      <c r="G42" s="138">
        <f>'実質公債費比率（分子）の構造'!L$52</f>
        <v>7802</v>
      </c>
      <c r="H42" s="138"/>
      <c r="I42" s="138"/>
      <c r="J42" s="138">
        <f>'実質公債費比率（分子）の構造'!M$52</f>
        <v>7859</v>
      </c>
      <c r="K42" s="138"/>
      <c r="L42" s="138"/>
      <c r="M42" s="138">
        <f>'実質公債費比率（分子）の構造'!N$52</f>
        <v>7499</v>
      </c>
      <c r="N42" s="138"/>
      <c r="O42" s="138"/>
      <c r="P42" s="138">
        <f>'実質公債費比率（分子）の構造'!O$52</f>
        <v>7304</v>
      </c>
    </row>
    <row r="43" spans="1:16">
      <c r="A43" s="138" t="s">
        <v>52</v>
      </c>
      <c r="B43" s="138">
        <f>'実質公債費比率（分子）の構造'!K$51</f>
        <v>0</v>
      </c>
      <c r="C43" s="138"/>
      <c r="D43" s="138"/>
      <c r="E43" s="138">
        <f>'実質公債費比率（分子）の構造'!L$51</f>
        <v>0</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490</v>
      </c>
      <c r="C44" s="138"/>
      <c r="D44" s="138"/>
      <c r="E44" s="138">
        <f>'実質公債費比率（分子）の構造'!L$50</f>
        <v>466</v>
      </c>
      <c r="F44" s="138"/>
      <c r="G44" s="138"/>
      <c r="H44" s="138">
        <f>'実質公債費比率（分子）の構造'!M$50</f>
        <v>493</v>
      </c>
      <c r="I44" s="138"/>
      <c r="J44" s="138"/>
      <c r="K44" s="138">
        <f>'実質公債費比率（分子）の構造'!N$50</f>
        <v>593</v>
      </c>
      <c r="L44" s="138"/>
      <c r="M44" s="138"/>
      <c r="N44" s="138">
        <f>'実質公債費比率（分子）の構造'!O$50</f>
        <v>436</v>
      </c>
      <c r="O44" s="138"/>
      <c r="P44" s="138"/>
    </row>
    <row r="45" spans="1:16">
      <c r="A45" s="138" t="s">
        <v>54</v>
      </c>
      <c r="B45" s="138">
        <f>'実質公債費比率（分子）の構造'!K$49</f>
        <v>4</v>
      </c>
      <c r="C45" s="138"/>
      <c r="D45" s="138"/>
      <c r="E45" s="138">
        <f>'実質公債費比率（分子）の構造'!L$49</f>
        <v>3</v>
      </c>
      <c r="F45" s="138"/>
      <c r="G45" s="138"/>
      <c r="H45" s="138">
        <f>'実質公債費比率（分子）の構造'!M$49</f>
        <v>3</v>
      </c>
      <c r="I45" s="138"/>
      <c r="J45" s="138"/>
      <c r="K45" s="138">
        <f>'実質公債費比率（分子）の構造'!N$49</f>
        <v>3</v>
      </c>
      <c r="L45" s="138"/>
      <c r="M45" s="138"/>
      <c r="N45" s="138">
        <f>'実質公債費比率（分子）の構造'!O$49</f>
        <v>3</v>
      </c>
      <c r="O45" s="138"/>
      <c r="P45" s="138"/>
    </row>
    <row r="46" spans="1:16">
      <c r="A46" s="138" t="s">
        <v>55</v>
      </c>
      <c r="B46" s="138">
        <f>'実質公債費比率（分子）の構造'!K$48</f>
        <v>1921</v>
      </c>
      <c r="C46" s="138"/>
      <c r="D46" s="138"/>
      <c r="E46" s="138">
        <f>'実質公債費比率（分子）の構造'!L$48</f>
        <v>1881</v>
      </c>
      <c r="F46" s="138"/>
      <c r="G46" s="138"/>
      <c r="H46" s="138">
        <f>'実質公債費比率（分子）の構造'!M$48</f>
        <v>1662</v>
      </c>
      <c r="I46" s="138"/>
      <c r="J46" s="138"/>
      <c r="K46" s="138">
        <f>'実質公債費比率（分子）の構造'!N$48</f>
        <v>1862</v>
      </c>
      <c r="L46" s="138"/>
      <c r="M46" s="138"/>
      <c r="N46" s="138">
        <f>'実質公債費比率（分子）の構造'!O$48</f>
        <v>1728</v>
      </c>
      <c r="O46" s="138"/>
      <c r="P46" s="138"/>
    </row>
    <row r="47" spans="1:16">
      <c r="A47" s="138" t="s">
        <v>56</v>
      </c>
      <c r="B47" s="138">
        <f>'実質公債費比率（分子）の構造'!K$47</f>
        <v>47</v>
      </c>
      <c r="C47" s="138"/>
      <c r="D47" s="138"/>
      <c r="E47" s="138">
        <f>'実質公債費比率（分子）の構造'!L$47</f>
        <v>30</v>
      </c>
      <c r="F47" s="138"/>
      <c r="G47" s="138"/>
      <c r="H47" s="138">
        <f>'実質公債費比率（分子）の構造'!M$47</f>
        <v>13</v>
      </c>
      <c r="I47" s="138"/>
      <c r="J47" s="138"/>
      <c r="K47" s="138">
        <f>'実質公債費比率（分子）の構造'!N$47</f>
        <v>7</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8456</v>
      </c>
      <c r="C49" s="138"/>
      <c r="D49" s="138"/>
      <c r="E49" s="138">
        <f>'実質公債費比率（分子）の構造'!L$45</f>
        <v>7954</v>
      </c>
      <c r="F49" s="138"/>
      <c r="G49" s="138"/>
      <c r="H49" s="138">
        <f>'実質公債費比率（分子）の構造'!M$45</f>
        <v>7431</v>
      </c>
      <c r="I49" s="138"/>
      <c r="J49" s="138"/>
      <c r="K49" s="138">
        <f>'実質公債費比率（分子）の構造'!N$45</f>
        <v>6820</v>
      </c>
      <c r="L49" s="138"/>
      <c r="M49" s="138"/>
      <c r="N49" s="138">
        <f>'実質公債費比率（分子）の構造'!O$45</f>
        <v>6660</v>
      </c>
      <c r="O49" s="138"/>
      <c r="P49" s="138"/>
    </row>
    <row r="50" spans="1:16">
      <c r="A50" s="138" t="s">
        <v>59</v>
      </c>
      <c r="B50" s="138" t="e">
        <f>NA()</f>
        <v>#N/A</v>
      </c>
      <c r="C50" s="138">
        <f>IF(ISNUMBER('実質公債費比率（分子）の構造'!K$53),'実質公債費比率（分子）の構造'!K$53,NA())</f>
        <v>3037</v>
      </c>
      <c r="D50" s="138" t="e">
        <f>NA()</f>
        <v>#N/A</v>
      </c>
      <c r="E50" s="138" t="e">
        <f>NA()</f>
        <v>#N/A</v>
      </c>
      <c r="F50" s="138">
        <f>IF(ISNUMBER('実質公債費比率（分子）の構造'!L$53),'実質公債費比率（分子）の構造'!L$53,NA())</f>
        <v>2532</v>
      </c>
      <c r="G50" s="138" t="e">
        <f>NA()</f>
        <v>#N/A</v>
      </c>
      <c r="H50" s="138" t="e">
        <f>NA()</f>
        <v>#N/A</v>
      </c>
      <c r="I50" s="138">
        <f>IF(ISNUMBER('実質公債費比率（分子）の構造'!M$53),'実質公債費比率（分子）の構造'!M$53,NA())</f>
        <v>1744</v>
      </c>
      <c r="J50" s="138" t="e">
        <f>NA()</f>
        <v>#N/A</v>
      </c>
      <c r="K50" s="138" t="e">
        <f>NA()</f>
        <v>#N/A</v>
      </c>
      <c r="L50" s="138">
        <f>IF(ISNUMBER('実質公債費比率（分子）の構造'!N$53),'実質公債費比率（分子）の構造'!N$53,NA())</f>
        <v>1786</v>
      </c>
      <c r="M50" s="138" t="e">
        <f>NA()</f>
        <v>#N/A</v>
      </c>
      <c r="N50" s="138" t="e">
        <f>NA()</f>
        <v>#N/A</v>
      </c>
      <c r="O50" s="138">
        <f>IF(ISNUMBER('実質公債費比率（分子）の構造'!O$53),'実質公債費比率（分子）の構造'!O$53,NA())</f>
        <v>1523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58564</v>
      </c>
      <c r="E56" s="137"/>
      <c r="F56" s="137"/>
      <c r="G56" s="137">
        <f>'将来負担比率（分子）の構造'!J$52</f>
        <v>59568</v>
      </c>
      <c r="H56" s="137"/>
      <c r="I56" s="137"/>
      <c r="J56" s="137">
        <f>'将来負担比率（分子）の構造'!K$52</f>
        <v>58751</v>
      </c>
      <c r="K56" s="137"/>
      <c r="L56" s="137"/>
      <c r="M56" s="137">
        <f>'将来負担比率（分子）の構造'!L$52</f>
        <v>58403</v>
      </c>
      <c r="N56" s="137"/>
      <c r="O56" s="137"/>
      <c r="P56" s="137">
        <f>'将来負担比率（分子）の構造'!M$52</f>
        <v>60313</v>
      </c>
    </row>
    <row r="57" spans="1:16">
      <c r="A57" s="137" t="s">
        <v>36</v>
      </c>
      <c r="B57" s="137"/>
      <c r="C57" s="137"/>
      <c r="D57" s="137">
        <f>'将来負担比率（分子）の構造'!I$51</f>
        <v>27259</v>
      </c>
      <c r="E57" s="137"/>
      <c r="F57" s="137"/>
      <c r="G57" s="137">
        <f>'将来負担比率（分子）の構造'!J$51</f>
        <v>27207</v>
      </c>
      <c r="H57" s="137"/>
      <c r="I57" s="137"/>
      <c r="J57" s="137">
        <f>'将来負担比率（分子）の構造'!K$51</f>
        <v>25291</v>
      </c>
      <c r="K57" s="137"/>
      <c r="L57" s="137"/>
      <c r="M57" s="137">
        <f>'将来負担比率（分子）の構造'!L$51</f>
        <v>25024</v>
      </c>
      <c r="N57" s="137"/>
      <c r="O57" s="137"/>
      <c r="P57" s="137">
        <f>'将来負担比率（分子）の構造'!M$51</f>
        <v>21815</v>
      </c>
    </row>
    <row r="58" spans="1:16">
      <c r="A58" s="137" t="s">
        <v>35</v>
      </c>
      <c r="B58" s="137"/>
      <c r="C58" s="137"/>
      <c r="D58" s="137">
        <f>'将来負担比率（分子）の構造'!I$50</f>
        <v>12428</v>
      </c>
      <c r="E58" s="137"/>
      <c r="F58" s="137"/>
      <c r="G58" s="137">
        <f>'将来負担比率（分子）の構造'!J$50</f>
        <v>12881</v>
      </c>
      <c r="H58" s="137"/>
      <c r="I58" s="137"/>
      <c r="J58" s="137">
        <f>'将来負担比率（分子）の構造'!K$50</f>
        <v>11641</v>
      </c>
      <c r="K58" s="137"/>
      <c r="L58" s="137"/>
      <c r="M58" s="137">
        <f>'将来負担比率（分子）の構造'!L$50</f>
        <v>10820</v>
      </c>
      <c r="N58" s="137"/>
      <c r="O58" s="137"/>
      <c r="P58" s="137">
        <f>'将来負担比率（分子）の構造'!M$50</f>
        <v>10514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841</v>
      </c>
      <c r="C61" s="137"/>
      <c r="D61" s="137"/>
      <c r="E61" s="137">
        <f>'将来負担比率（分子）の構造'!J$46</f>
        <v>1088</v>
      </c>
      <c r="F61" s="137"/>
      <c r="G61" s="137"/>
      <c r="H61" s="137">
        <f>'将来負担比率（分子）の構造'!K$46</f>
        <v>1048</v>
      </c>
      <c r="I61" s="137"/>
      <c r="J61" s="137"/>
      <c r="K61" s="137">
        <f>'将来負担比率（分子）の構造'!L$46</f>
        <v>2615</v>
      </c>
      <c r="L61" s="137"/>
      <c r="M61" s="137"/>
      <c r="N61" s="137">
        <f>'将来負担比率（分子）の構造'!M$46</f>
        <v>2207</v>
      </c>
      <c r="O61" s="137"/>
      <c r="P61" s="137"/>
    </row>
    <row r="62" spans="1:16">
      <c r="A62" s="137" t="s">
        <v>29</v>
      </c>
      <c r="B62" s="137">
        <f>'将来負担比率（分子）の構造'!I$45</f>
        <v>12592</v>
      </c>
      <c r="C62" s="137"/>
      <c r="D62" s="137"/>
      <c r="E62" s="137">
        <f>'将来負担比率（分子）の構造'!J$45</f>
        <v>11747</v>
      </c>
      <c r="F62" s="137"/>
      <c r="G62" s="137"/>
      <c r="H62" s="137">
        <f>'将来負担比率（分子）の構造'!K$45</f>
        <v>10251</v>
      </c>
      <c r="I62" s="137"/>
      <c r="J62" s="137"/>
      <c r="K62" s="137">
        <f>'将来負担比率（分子）の構造'!L$45</f>
        <v>8980</v>
      </c>
      <c r="L62" s="137"/>
      <c r="M62" s="137"/>
      <c r="N62" s="137">
        <f>'将来負担比率（分子）の構造'!M$45</f>
        <v>8074</v>
      </c>
      <c r="O62" s="137"/>
      <c r="P62" s="137"/>
    </row>
    <row r="63" spans="1:16">
      <c r="A63" s="137" t="s">
        <v>28</v>
      </c>
      <c r="B63" s="137">
        <f>'将来負担比率（分子）の構造'!I$44</f>
        <v>30</v>
      </c>
      <c r="C63" s="137"/>
      <c r="D63" s="137"/>
      <c r="E63" s="137">
        <f>'将来負担比率（分子）の構造'!J$44</f>
        <v>26</v>
      </c>
      <c r="F63" s="137"/>
      <c r="G63" s="137"/>
      <c r="H63" s="137">
        <f>'将来負担比率（分子）の構造'!K$44</f>
        <v>23</v>
      </c>
      <c r="I63" s="137"/>
      <c r="J63" s="137"/>
      <c r="K63" s="137">
        <f>'将来負担比率（分子）の構造'!L$44</f>
        <v>20</v>
      </c>
      <c r="L63" s="137"/>
      <c r="M63" s="137"/>
      <c r="N63" s="137">
        <f>'将来負担比率（分子）の構造'!M$44</f>
        <v>53</v>
      </c>
      <c r="O63" s="137"/>
      <c r="P63" s="137"/>
    </row>
    <row r="64" spans="1:16">
      <c r="A64" s="137" t="s">
        <v>27</v>
      </c>
      <c r="B64" s="137">
        <f>'将来負担比率（分子）の構造'!I$43</f>
        <v>19963</v>
      </c>
      <c r="C64" s="137"/>
      <c r="D64" s="137"/>
      <c r="E64" s="137">
        <f>'将来負担比率（分子）の構造'!J$43</f>
        <v>18835</v>
      </c>
      <c r="F64" s="137"/>
      <c r="G64" s="137"/>
      <c r="H64" s="137">
        <f>'将来負担比率（分子）の構造'!K$43</f>
        <v>17798</v>
      </c>
      <c r="I64" s="137"/>
      <c r="J64" s="137"/>
      <c r="K64" s="137">
        <f>'将来負担比率（分子）の構造'!L$43</f>
        <v>17682</v>
      </c>
      <c r="L64" s="137"/>
      <c r="M64" s="137"/>
      <c r="N64" s="137">
        <f>'将来負担比率（分子）の構造'!M$43</f>
        <v>16336</v>
      </c>
      <c r="O64" s="137"/>
      <c r="P64" s="137"/>
    </row>
    <row r="65" spans="1:16">
      <c r="A65" s="137" t="s">
        <v>26</v>
      </c>
      <c r="B65" s="137">
        <f>'将来負担比率（分子）の構造'!I$42</f>
        <v>8842</v>
      </c>
      <c r="C65" s="137"/>
      <c r="D65" s="137"/>
      <c r="E65" s="137">
        <f>'将来負担比率（分子）の構造'!J$42</f>
        <v>9237</v>
      </c>
      <c r="F65" s="137"/>
      <c r="G65" s="137"/>
      <c r="H65" s="137">
        <f>'将来負担比率（分子）の構造'!K$42</f>
        <v>8967</v>
      </c>
      <c r="I65" s="137"/>
      <c r="J65" s="137"/>
      <c r="K65" s="137">
        <f>'将来負担比率（分子）の構造'!L$42</f>
        <v>6578</v>
      </c>
      <c r="L65" s="137"/>
      <c r="M65" s="137"/>
      <c r="N65" s="137">
        <f>'将来負担比率（分子）の構造'!M$42</f>
        <v>4700</v>
      </c>
      <c r="O65" s="137"/>
      <c r="P65" s="137"/>
    </row>
    <row r="66" spans="1:16">
      <c r="A66" s="137" t="s">
        <v>25</v>
      </c>
      <c r="B66" s="137">
        <f>'将来負担比率（分子）の構造'!I$41</f>
        <v>79603</v>
      </c>
      <c r="C66" s="137"/>
      <c r="D66" s="137"/>
      <c r="E66" s="137">
        <f>'将来負担比率（分子）の構造'!J$41</f>
        <v>77244</v>
      </c>
      <c r="F66" s="137"/>
      <c r="G66" s="137"/>
      <c r="H66" s="137">
        <f>'将来負担比率（分子）の構造'!K$41</f>
        <v>75761</v>
      </c>
      <c r="I66" s="137"/>
      <c r="J66" s="137"/>
      <c r="K66" s="137">
        <f>'将来負担比率（分子）の構造'!L$41</f>
        <v>74758</v>
      </c>
      <c r="L66" s="137"/>
      <c r="M66" s="137"/>
      <c r="N66" s="137">
        <f>'将来負担比率（分子）の構造'!M$41</f>
        <v>73128</v>
      </c>
      <c r="O66" s="137"/>
      <c r="P66" s="137"/>
    </row>
    <row r="67" spans="1:16">
      <c r="A67" s="137" t="s">
        <v>63</v>
      </c>
      <c r="B67" s="137" t="e">
        <f>NA()</f>
        <v>#N/A</v>
      </c>
      <c r="C67" s="137">
        <f>IF(ISNUMBER('将来負担比率（分子）の構造'!I$53), IF('将来負担比率（分子）の構造'!I$53 &lt; 0, 0, '将来負担比率（分子）の構造'!I$53), NA())</f>
        <v>23620</v>
      </c>
      <c r="D67" s="137" t="e">
        <f>NA()</f>
        <v>#N/A</v>
      </c>
      <c r="E67" s="137" t="e">
        <f>NA()</f>
        <v>#N/A</v>
      </c>
      <c r="F67" s="137">
        <f>IF(ISNUMBER('将来負担比率（分子）の構造'!J$53), IF('将来負担比率（分子）の構造'!J$53 &lt; 0, 0, '将来負担比率（分子）の構造'!J$53), NA())</f>
        <v>18521</v>
      </c>
      <c r="G67" s="137" t="e">
        <f>NA()</f>
        <v>#N/A</v>
      </c>
      <c r="H67" s="137" t="e">
        <f>NA()</f>
        <v>#N/A</v>
      </c>
      <c r="I67" s="137">
        <f>IF(ISNUMBER('将来負担比率（分子）の構造'!K$53), IF('将来負担比率（分子）の構造'!K$53 &lt; 0, 0, '将来負担比率（分子）の構造'!K$53), NA())</f>
        <v>18165</v>
      </c>
      <c r="J67" s="137" t="e">
        <f>NA()</f>
        <v>#N/A</v>
      </c>
      <c r="K67" s="137" t="e">
        <f>NA()</f>
        <v>#N/A</v>
      </c>
      <c r="L67" s="137">
        <f>IF(ISNUMBER('将来負担比率（分子）の構造'!L$53), IF('将来負担比率（分子）の構造'!L$53 &lt; 0, 0, '将来負担比率（分子）の構造'!L$53), NA())</f>
        <v>16385</v>
      </c>
      <c r="M67" s="137" t="e">
        <f>NA()</f>
        <v>#N/A</v>
      </c>
      <c r="N67" s="137" t="e">
        <f>NA()</f>
        <v>#N/A</v>
      </c>
      <c r="O67" s="137">
        <f>IF(ISNUMBER('将来負担比率（分子）の構造'!M$53), IF('将来負担比率（分子）の構造'!M$53 &lt; 0, 0, '将来負担比率（分子）の構造'!M$53), NA())</f>
        <v>11855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