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_エネルギー担当\令和6年度\01_省エネチャレンジたからづか2024\令和6年度\"/>
    </mc:Choice>
  </mc:AlternateContent>
  <xr:revisionPtr revIDLastSave="0" documentId="13_ncr:1_{FF742158-5B2D-4BA5-BB27-D398FB9DD65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報告書用紙（データ提出用）" sheetId="2" r:id="rId1"/>
    <sheet name="省エネ実践チェックシート" sheetId="4" r:id="rId2"/>
    <sheet name="エコライフノート エコライフチェック報告様式" sheetId="5" r:id="rId3"/>
  </sheets>
  <definedNames>
    <definedName name="_xlnm.Print_Area" localSheetId="2">'エコライフノート エコライフチェック報告様式'!$A$1:$G$31</definedName>
    <definedName name="_xlnm.Print_Area" localSheetId="1">省エネ実践チェックシート!$A$1:$H$38</definedName>
    <definedName name="_xlnm.Print_Area" localSheetId="0">'報告書用紙（データ提出用）'!$A$1:$AC$119</definedName>
  </definedNames>
  <calcPr calcId="191029"/>
</workbook>
</file>

<file path=xl/calcChain.xml><?xml version="1.0" encoding="utf-8"?>
<calcChain xmlns="http://schemas.openxmlformats.org/spreadsheetml/2006/main">
  <c r="D47" i="2" l="1"/>
  <c r="BG121" i="2" l="1"/>
  <c r="AY121" i="2"/>
  <c r="BC121" i="2"/>
  <c r="BD121" i="2" l="1"/>
  <c r="BB121" i="2"/>
  <c r="BA121" i="2"/>
  <c r="AZ121" i="2"/>
  <c r="AX121" i="2"/>
  <c r="AW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V121" i="2"/>
  <c r="AG121" i="2"/>
  <c r="AF121" i="2"/>
  <c r="AT121" i="2"/>
  <c r="AU121" i="2"/>
  <c r="AD37" i="2" l="1"/>
  <c r="AA67" i="2"/>
  <c r="AD70" i="2" s="1"/>
  <c r="AA65" i="2"/>
  <c r="A121" i="2" l="1"/>
  <c r="S121" i="2"/>
  <c r="R121" i="2"/>
  <c r="Q121" i="2"/>
  <c r="P121" i="2"/>
  <c r="O121" i="2"/>
  <c r="N121" i="2"/>
  <c r="L121" i="2"/>
  <c r="K121" i="2"/>
  <c r="J121" i="2"/>
  <c r="G121" i="2"/>
  <c r="H121" i="2"/>
  <c r="I121" i="2"/>
  <c r="AD28" i="2"/>
  <c r="M121" i="2"/>
  <c r="Z121" i="2"/>
  <c r="D121" i="2"/>
  <c r="B121" i="2"/>
  <c r="C121" i="2"/>
  <c r="U121" i="2"/>
  <c r="V121" i="2"/>
  <c r="W121" i="2"/>
  <c r="X121" i="2"/>
  <c r="Y121" i="2"/>
  <c r="AC121" i="2"/>
  <c r="AD121" i="2"/>
  <c r="AE121" i="2"/>
  <c r="CH121" i="2"/>
  <c r="CI121" i="2"/>
  <c r="CJ121" i="2"/>
  <c r="T121" i="2" l="1"/>
  <c r="E7" i="5" l="1"/>
  <c r="BE121" i="2"/>
  <c r="CG121" i="2" l="1"/>
  <c r="CF121" i="2"/>
  <c r="CE121" i="2"/>
  <c r="CD121" i="2"/>
  <c r="CC121" i="2"/>
  <c r="CB121" i="2"/>
  <c r="CA121" i="2"/>
  <c r="BZ121" i="2"/>
  <c r="BY121" i="2"/>
  <c r="BX121" i="2"/>
  <c r="BW121" i="2"/>
  <c r="BV121" i="2"/>
  <c r="BU121" i="2"/>
  <c r="BT121" i="2"/>
  <c r="BS121" i="2"/>
  <c r="BR121" i="2"/>
  <c r="BQ121" i="2"/>
  <c r="BP121" i="2"/>
  <c r="BO121" i="2"/>
  <c r="BN121" i="2"/>
  <c r="BM121" i="2"/>
  <c r="BL121" i="2"/>
  <c r="BK121" i="2"/>
  <c r="BJ121" i="2"/>
  <c r="BI121" i="2" l="1"/>
  <c r="BH121" i="2"/>
  <c r="AD49" i="2"/>
  <c r="BF121" i="2"/>
  <c r="G51" i="5" l="1"/>
  <c r="A51" i="5"/>
  <c r="H5" i="4" l="1"/>
  <c r="G4" i="4"/>
  <c r="A41" i="4" s="1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H37" i="4"/>
  <c r="G37" i="4"/>
  <c r="R14" i="2" s="1"/>
  <c r="F37" i="4"/>
  <c r="G38" i="4" l="1"/>
  <c r="H14" i="2"/>
  <c r="AA41" i="4"/>
  <c r="AE18" i="2" l="1"/>
  <c r="E121" i="2"/>
  <c r="AE19" i="2"/>
  <c r="F121" i="2"/>
  <c r="AA121" i="2"/>
  <c r="AB121" i="2" l="1"/>
  <c r="AD19" i="2" l="1"/>
  <c r="AD57" i="2" l="1"/>
</calcChain>
</file>

<file path=xl/sharedStrings.xml><?xml version="1.0" encoding="utf-8"?>
<sst xmlns="http://schemas.openxmlformats.org/spreadsheetml/2006/main" count="181" uniqueCount="164">
  <si>
    <t>住　   所</t>
    <rPh sb="0" eb="1">
      <t>ジュウ</t>
    </rPh>
    <rPh sb="5" eb="6">
      <t>ショ</t>
    </rPh>
    <phoneticPr fontId="2"/>
  </si>
  <si>
    <t>受診日</t>
    <rPh sb="0" eb="2">
      <t>ジュシン</t>
    </rPh>
    <rPh sb="2" eb="3">
      <t>ビ</t>
    </rPh>
    <phoneticPr fontId="2"/>
  </si>
  <si>
    <t>審査</t>
    <rPh sb="0" eb="2">
      <t>シンサ</t>
    </rPh>
    <phoneticPr fontId="2"/>
  </si>
  <si>
    <t xml:space="preserve"> ◆ 送付先 ◆</t>
    <rPh sb="3" eb="5">
      <t>ソウフ</t>
    </rPh>
    <rPh sb="5" eb="6">
      <t>サキ</t>
    </rPh>
    <phoneticPr fontId="2"/>
  </si>
  <si>
    <t>ポイント採点</t>
    <rPh sb="4" eb="6">
      <t>サイテン</t>
    </rPh>
    <phoneticPr fontId="2"/>
  </si>
  <si>
    <t>500ポイント</t>
    <phoneticPr fontId="2"/>
  </si>
  <si>
    <t>【ポイント条件】具体的に記入すること</t>
    <rPh sb="5" eb="7">
      <t>ジョウケン</t>
    </rPh>
    <rPh sb="8" eb="11">
      <t>グタイテキ</t>
    </rPh>
    <rPh sb="12" eb="14">
      <t>キニュウ</t>
    </rPh>
    <phoneticPr fontId="2"/>
  </si>
  <si>
    <r>
      <rPr>
        <sz val="14"/>
        <rFont val="ＭＳ ゴシック"/>
        <family val="3"/>
        <charset val="128"/>
      </rPr>
      <t>■</t>
    </r>
    <r>
      <rPr>
        <sz val="11"/>
        <rFont val="ＭＳ ゴシック"/>
        <family val="3"/>
        <charset val="128"/>
      </rPr>
      <t xml:space="preserve">取組結果 </t>
    </r>
    <r>
      <rPr>
        <sz val="9"/>
        <rFont val="ＭＳ ゴシック"/>
        <family val="3"/>
        <charset val="128"/>
      </rPr>
      <t>取り組んだ項目についてのみ記入してください。添付資料は裏面を参照</t>
    </r>
    <rPh sb="1" eb="3">
      <t>トリクミ</t>
    </rPh>
    <rPh sb="3" eb="5">
      <t>ケッカ</t>
    </rPh>
    <rPh sb="6" eb="7">
      <t>ト</t>
    </rPh>
    <rPh sb="8" eb="9">
      <t>ク</t>
    </rPh>
    <rPh sb="11" eb="13">
      <t>コウモク</t>
    </rPh>
    <rPh sb="19" eb="21">
      <t>キニュウ</t>
    </rPh>
    <phoneticPr fontId="2"/>
  </si>
  <si>
    <t>※個人情報は、イベント情報の送信を希望する場合を除き、商品券等の発送以外の目的で使用しません。</t>
    <rPh sb="1" eb="3">
      <t>コジン</t>
    </rPh>
    <rPh sb="3" eb="5">
      <t>ジョウホウ</t>
    </rPh>
    <rPh sb="11" eb="13">
      <t>ジョウホウ</t>
    </rPh>
    <rPh sb="14" eb="16">
      <t>ソウシン</t>
    </rPh>
    <rPh sb="17" eb="19">
      <t>キボウ</t>
    </rPh>
    <rPh sb="21" eb="23">
      <t>バアイ</t>
    </rPh>
    <rPh sb="24" eb="25">
      <t>ノゾ</t>
    </rPh>
    <rPh sb="27" eb="30">
      <t>ショウヒンケン</t>
    </rPh>
    <rPh sb="30" eb="31">
      <t>トウ</t>
    </rPh>
    <rPh sb="32" eb="34">
      <t>ハッソウ</t>
    </rPh>
    <rPh sb="34" eb="36">
      <t>イガイ</t>
    </rPh>
    <rPh sb="37" eb="39">
      <t>モクテキ</t>
    </rPh>
    <rPh sb="40" eb="42">
      <t>シヨウ</t>
    </rPh>
    <phoneticPr fontId="2"/>
  </si>
  <si>
    <t>枚数</t>
    <rPh sb="0" eb="2">
      <t>マイスウ</t>
    </rPh>
    <phoneticPr fontId="2"/>
  </si>
  <si>
    <t>希望コースを1つご記入ください</t>
    <rPh sb="0" eb="2">
      <t>キボウ</t>
    </rPh>
    <rPh sb="9" eb="11">
      <t>キニュウ</t>
    </rPh>
    <phoneticPr fontId="2"/>
  </si>
  <si>
    <t>コース</t>
    <phoneticPr fontId="2"/>
  </si>
  <si>
    <t>自己
採点</t>
    <rPh sb="0" eb="2">
      <t>ジコ</t>
    </rPh>
    <rPh sb="3" eb="5">
      <t>サイテン</t>
    </rPh>
    <phoneticPr fontId="2"/>
  </si>
  <si>
    <t>あるいは</t>
    <phoneticPr fontId="2"/>
  </si>
  <si>
    <t>取組項目数（○印数）　計</t>
    <rPh sb="0" eb="2">
      <t>トリクミ</t>
    </rPh>
    <rPh sb="2" eb="4">
      <t>コウモク</t>
    </rPh>
    <rPh sb="4" eb="5">
      <t>スウ</t>
    </rPh>
    <rPh sb="7" eb="8">
      <t>シルシ</t>
    </rPh>
    <rPh sb="8" eb="9">
      <t>スウ</t>
    </rPh>
    <rPh sb="11" eb="12">
      <t>ケイ</t>
    </rPh>
    <phoneticPr fontId="2"/>
  </si>
  <si>
    <t>【ポイント条件】　①あるいは②の条件を満たすこと。どちらの条件も満たす場合は、高い方のポイントを獲得</t>
    <rPh sb="16" eb="18">
      <t>ジョウケン</t>
    </rPh>
    <rPh sb="19" eb="20">
      <t>ミ</t>
    </rPh>
    <rPh sb="29" eb="31">
      <t>ジョウケン</t>
    </rPh>
    <rPh sb="32" eb="33">
      <t>ミ</t>
    </rPh>
    <rPh sb="35" eb="37">
      <t>バアイ</t>
    </rPh>
    <rPh sb="39" eb="40">
      <t>タカ</t>
    </rPh>
    <rPh sb="41" eb="42">
      <t>ホウ</t>
    </rPh>
    <rPh sb="48" eb="50">
      <t>カクトク</t>
    </rPh>
    <phoneticPr fontId="2"/>
  </si>
  <si>
    <t>【ポイント条件】 受診すること（1回のみ）</t>
    <phoneticPr fontId="2"/>
  </si>
  <si>
    <t xml:space="preserve"> 省エネルギーに取り組んだ感想や想いなど　</t>
    <phoneticPr fontId="2"/>
  </si>
  <si>
    <t>※ポイント集計は
裏面　↓</t>
    <rPh sb="5" eb="7">
      <t>シュウケイ</t>
    </rPh>
    <rPh sb="9" eb="11">
      <t>リメン</t>
    </rPh>
    <phoneticPr fontId="2"/>
  </si>
  <si>
    <t>ポイント集計</t>
    <rPh sb="4" eb="5">
      <t>シュウ</t>
    </rPh>
    <rPh sb="5" eb="6">
      <t>ケイ</t>
    </rPh>
    <phoneticPr fontId="2"/>
  </si>
  <si>
    <t>うちエコ診断の受診</t>
    <phoneticPr fontId="2"/>
  </si>
  <si>
    <t>～</t>
    <phoneticPr fontId="2"/>
  </si>
  <si>
    <t>表面 右端の</t>
    <phoneticPr fontId="2"/>
  </si>
  <si>
    <t>裏面に続きます↓</t>
    <rPh sb="0" eb="2">
      <t>ウラメン</t>
    </rPh>
    <rPh sb="3" eb="4">
      <t>ツヅ</t>
    </rPh>
    <phoneticPr fontId="2"/>
  </si>
  <si>
    <r>
      <t>■抽選賞　</t>
    </r>
    <r>
      <rPr>
        <sz val="11"/>
        <color indexed="8"/>
        <rFont val="ＭＳ Ｐゴシック"/>
        <family val="3"/>
        <charset val="128"/>
      </rPr>
      <t>５００ポイント以上獲得の方から、抽選で下の商品をプレゼントします。</t>
    </r>
    <rPh sb="1" eb="3">
      <t>チュウセン</t>
    </rPh>
    <rPh sb="3" eb="4">
      <t>ショウ</t>
    </rPh>
    <rPh sb="12" eb="14">
      <t>イジョウ</t>
    </rPh>
    <rPh sb="14" eb="16">
      <t>カクトク</t>
    </rPh>
    <rPh sb="17" eb="18">
      <t>ホウ</t>
    </rPh>
    <rPh sb="21" eb="23">
      <t>チュウセン</t>
    </rPh>
    <rPh sb="24" eb="25">
      <t>シタ</t>
    </rPh>
    <rPh sb="26" eb="28">
      <t>ショウヒン</t>
    </rPh>
    <phoneticPr fontId="2"/>
  </si>
  <si>
    <t>Ａ～Ｃ賞のうち希望の賞を1つご記入ください</t>
    <rPh sb="3" eb="4">
      <t>ショウ</t>
    </rPh>
    <rPh sb="7" eb="9">
      <t>キボウ</t>
    </rPh>
    <rPh sb="10" eb="11">
      <t>ショウ</t>
    </rPh>
    <rPh sb="15" eb="17">
      <t>キニュウ</t>
    </rPh>
    <phoneticPr fontId="2"/>
  </si>
  <si>
    <t>★ご希望の賞ごとに抽選を行います。</t>
    <rPh sb="2" eb="4">
      <t>キボウ</t>
    </rPh>
    <rPh sb="5" eb="6">
      <t>ショウ</t>
    </rPh>
    <rPh sb="9" eb="11">
      <t>チュウセン</t>
    </rPh>
    <rPh sb="12" eb="13">
      <t>オコナ</t>
    </rPh>
    <phoneticPr fontId="2"/>
  </si>
  <si>
    <t>　　うちエコ診断の結果レポートの写し</t>
    <phoneticPr fontId="2"/>
  </si>
  <si>
    <t>おうちでできる省エネ行動の実践</t>
    <rPh sb="7" eb="8">
      <t>ショウ</t>
    </rPh>
    <rPh sb="10" eb="12">
      <t>コウドウ</t>
    </rPh>
    <rPh sb="13" eb="15">
      <t>ジッセン</t>
    </rPh>
    <phoneticPr fontId="2"/>
  </si>
  <si>
    <t>　　省エネ実践チェックシート</t>
    <rPh sb="2" eb="3">
      <t>ショウ</t>
    </rPh>
    <rPh sb="5" eb="7">
      <t>ジッセン</t>
    </rPh>
    <phoneticPr fontId="2"/>
  </si>
  <si>
    <r>
      <rPr>
        <sz val="14"/>
        <rFont val="ＭＳ ゴシック"/>
        <family val="3"/>
        <charset val="128"/>
      </rPr>
      <t>■</t>
    </r>
    <r>
      <rPr>
        <sz val="11"/>
        <rFont val="ＭＳ ゴシック"/>
        <family val="3"/>
        <charset val="128"/>
      </rPr>
      <t>添付書類　</t>
    </r>
    <r>
      <rPr>
        <sz val="9"/>
        <rFont val="ＭＳ ゴシック"/>
        <family val="3"/>
        <charset val="128"/>
      </rPr>
      <t>※データでの提出も可</t>
    </r>
    <rPh sb="1" eb="3">
      <t>テンプ</t>
    </rPh>
    <rPh sb="3" eb="5">
      <t>ショルイ</t>
    </rPh>
    <rPh sb="12" eb="14">
      <t>テイシュツ</t>
    </rPh>
    <rPh sb="15" eb="16">
      <t>カ</t>
    </rPh>
    <phoneticPr fontId="2"/>
  </si>
  <si>
    <t>賞（１つ）</t>
    <rPh sb="0" eb="1">
      <t>ショウ</t>
    </rPh>
    <phoneticPr fontId="2"/>
  </si>
  <si>
    <r>
      <t xml:space="preserve">うちエコ診断の受診 </t>
    </r>
    <r>
      <rPr>
        <sz val="9"/>
        <rFont val="ＭＳ ゴシック"/>
        <family val="3"/>
        <charset val="128"/>
      </rPr>
      <t>（無料。オンライン診断、窓口診断のいずれも可）</t>
    </r>
    <rPh sb="11" eb="13">
      <t>ムリョウ</t>
    </rPh>
    <phoneticPr fontId="2"/>
  </si>
  <si>
    <t>※(公財)ひょうご環境創造協会が実施（申込方法は市ホームページを参照）。</t>
    <phoneticPr fontId="2"/>
  </si>
  <si>
    <t>参加登録者の氏名</t>
    <rPh sb="0" eb="2">
      <t>サンカ</t>
    </rPh>
    <rPh sb="2" eb="4">
      <t>トウロク</t>
    </rPh>
    <rPh sb="4" eb="5">
      <t>シャ</t>
    </rPh>
    <rPh sb="6" eb="7">
      <t>シ</t>
    </rPh>
    <rPh sb="7" eb="8">
      <t>メイ</t>
    </rPh>
    <phoneticPr fontId="2"/>
  </si>
  <si>
    <t>〒</t>
    <phoneticPr fontId="2"/>
  </si>
  <si>
    <r>
      <t>電話番号</t>
    </r>
    <r>
      <rPr>
        <sz val="8"/>
        <color theme="0"/>
        <rFont val="ＭＳ Ｐゴシック"/>
        <family val="3"/>
        <charset val="128"/>
      </rPr>
      <t>（自宅又は携帯）</t>
    </r>
    <rPh sb="0" eb="2">
      <t>デンワ</t>
    </rPh>
    <rPh sb="2" eb="4">
      <t>バンゴウ</t>
    </rPh>
    <rPh sb="5" eb="7">
      <t>ジタク</t>
    </rPh>
    <rPh sb="7" eb="8">
      <t>マタ</t>
    </rPh>
    <rPh sb="9" eb="11">
      <t>ケイタイ</t>
    </rPh>
    <phoneticPr fontId="2"/>
  </si>
  <si>
    <t>※電子メール、郵送、ＦＡＸのいずれでも提出できます。</t>
    <phoneticPr fontId="2"/>
  </si>
  <si>
    <t>宝塚市</t>
    <rPh sb="0" eb="1">
      <t>タカラ</t>
    </rPh>
    <rPh sb="1" eb="2">
      <t>ヅカ</t>
    </rPh>
    <rPh sb="2" eb="3">
      <t>シ</t>
    </rPh>
    <phoneticPr fontId="2"/>
  </si>
  <si>
    <t>たからっ子エコライフノートのエコライフチェック（P6-7）に取り組む</t>
    <phoneticPr fontId="2"/>
  </si>
  <si>
    <t>※市ホームページにて「エコライフノート」で検索</t>
    <rPh sb="21" eb="23">
      <t>ケンサク</t>
    </rPh>
    <phoneticPr fontId="2"/>
  </si>
  <si>
    <t>たからっ子エコライフノートのエコライフチェックに取り組む</t>
    <rPh sb="24" eb="25">
      <t>ト</t>
    </rPh>
    <rPh sb="26" eb="27">
      <t>ク</t>
    </rPh>
    <phoneticPr fontId="2"/>
  </si>
  <si>
    <t>のポイント集計→</t>
    <phoneticPr fontId="2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</si>
  <si>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削減量（ｇ）　計</t>
    </r>
    <rPh sb="3" eb="5">
      <t>サクゲン</t>
    </rPh>
    <rPh sb="5" eb="6">
      <t>リョウ</t>
    </rPh>
    <rPh sb="10" eb="11">
      <t>ケイ</t>
    </rPh>
    <phoneticPr fontId="2"/>
  </si>
  <si>
    <t>省エネ実践チェックシート　</t>
    <rPh sb="0" eb="1">
      <t>ショウ</t>
    </rPh>
    <rPh sb="3" eb="5">
      <t>ジッセン</t>
    </rPh>
    <phoneticPr fontId="66"/>
  </si>
  <si>
    <t>※取組項目１「おうちでできる省エネ行動の実践」必要書類　</t>
    <phoneticPr fontId="2"/>
  </si>
  <si>
    <t>氏　　名</t>
    <rPh sb="0" eb="1">
      <t>シ</t>
    </rPh>
    <rPh sb="3" eb="4">
      <t>メイ</t>
    </rPh>
    <phoneticPr fontId="2"/>
  </si>
  <si>
    <t>取組期間</t>
    <rPh sb="0" eb="2">
      <t>トリクミ</t>
    </rPh>
    <rPh sb="2" eb="4">
      <t>キカン</t>
    </rPh>
    <phoneticPr fontId="2"/>
  </si>
  <si>
    <t>※連続する２月を記入してください。</t>
    <rPh sb="6" eb="7">
      <t>ツキ</t>
    </rPh>
    <rPh sb="8" eb="10">
      <t>キニュウ</t>
    </rPh>
    <phoneticPr fontId="66"/>
  </si>
  <si>
    <t>　※取組項目欄：ほぼ（9割以上）取り組めた項目について、○印を入れてください。</t>
    <rPh sb="2" eb="4">
      <t>トリクミ</t>
    </rPh>
    <rPh sb="4" eb="6">
      <t>コウモク</t>
    </rPh>
    <rPh sb="6" eb="7">
      <t>ラン</t>
    </rPh>
    <rPh sb="12" eb="13">
      <t>ワリ</t>
    </rPh>
    <rPh sb="13" eb="15">
      <t>イジョウ</t>
    </rPh>
    <rPh sb="16" eb="17">
      <t>ト</t>
    </rPh>
    <rPh sb="18" eb="19">
      <t>ク</t>
    </rPh>
    <rPh sb="21" eb="23">
      <t>コウモク</t>
    </rPh>
    <rPh sb="29" eb="30">
      <t>シルシ</t>
    </rPh>
    <rPh sb="31" eb="32">
      <t>イ</t>
    </rPh>
    <phoneticPr fontId="66"/>
  </si>
  <si>
    <t>　※エクセルファイルでは、取組項目に○印を選択・入力すると、取組項目数とCO2削減量が自動集計されます。</t>
    <rPh sb="13" eb="15">
      <t>トリクミ</t>
    </rPh>
    <rPh sb="15" eb="17">
      <t>コウモク</t>
    </rPh>
    <rPh sb="19" eb="20">
      <t>シルシ</t>
    </rPh>
    <rPh sb="21" eb="23">
      <t>センタク</t>
    </rPh>
    <rPh sb="24" eb="26">
      <t>ニュウリョク</t>
    </rPh>
    <rPh sb="30" eb="32">
      <t>トリク</t>
    </rPh>
    <rPh sb="32" eb="34">
      <t>コウモク</t>
    </rPh>
    <rPh sb="34" eb="35">
      <t>スウ</t>
    </rPh>
    <rPh sb="43" eb="45">
      <t>ジドウ</t>
    </rPh>
    <rPh sb="45" eb="47">
      <t>シュウケイ</t>
    </rPh>
    <phoneticPr fontId="66"/>
  </si>
  <si>
    <t>取　　組</t>
    <rPh sb="0" eb="1">
      <t>トリ</t>
    </rPh>
    <rPh sb="3" eb="4">
      <t>グミ</t>
    </rPh>
    <phoneticPr fontId="66"/>
  </si>
  <si>
    <t>取組
項目
に
○印</t>
    <rPh sb="0" eb="2">
      <t>トリクミ</t>
    </rPh>
    <rPh sb="3" eb="5">
      <t>コウモク</t>
    </rPh>
    <rPh sb="9" eb="10">
      <t>シルシ</t>
    </rPh>
    <phoneticPr fontId="66"/>
  </si>
  <si>
    <t>60日分</t>
    <rPh sb="3" eb="4">
      <t>ブン</t>
    </rPh>
    <phoneticPr fontId="66"/>
  </si>
  <si>
    <t>CO2
削減量
（ｇ）</t>
    <rPh sb="4" eb="6">
      <t>サクゲン</t>
    </rPh>
    <rPh sb="6" eb="7">
      <t>リョウ</t>
    </rPh>
    <phoneticPr fontId="66"/>
  </si>
  <si>
    <t>節約額
（円）</t>
    <rPh sb="0" eb="2">
      <t>セツヤク</t>
    </rPh>
    <rPh sb="2" eb="3">
      <t>ガク</t>
    </rPh>
    <rPh sb="5" eb="6">
      <t>エン</t>
    </rPh>
    <phoneticPr fontId="66"/>
  </si>
  <si>
    <t>１ エアコン</t>
    <phoneticPr fontId="66"/>
  </si>
  <si>
    <t>冷房時の室温は28℃を目安にする。</t>
    <rPh sb="0" eb="2">
      <t>レイボウ</t>
    </rPh>
    <rPh sb="2" eb="3">
      <t>ジ</t>
    </rPh>
    <rPh sb="4" eb="6">
      <t>シツオン</t>
    </rPh>
    <rPh sb="11" eb="13">
      <t>メヤス</t>
    </rPh>
    <phoneticPr fontId="66"/>
  </si>
  <si>
    <t>冷房は必要な時だけつける。</t>
    <rPh sb="0" eb="2">
      <t>レイボウ</t>
    </rPh>
    <rPh sb="3" eb="5">
      <t>ヒツヨウ</t>
    </rPh>
    <rPh sb="6" eb="7">
      <t>トキ</t>
    </rPh>
    <phoneticPr fontId="2"/>
  </si>
  <si>
    <t>フィルターを月に1～2回清掃する。</t>
    <rPh sb="6" eb="7">
      <t>ツキ</t>
    </rPh>
    <rPh sb="11" eb="12">
      <t>カイ</t>
    </rPh>
    <rPh sb="12" eb="14">
      <t>セイソウ</t>
    </rPh>
    <phoneticPr fontId="66"/>
  </si>
  <si>
    <t>２ テレビ</t>
    <phoneticPr fontId="66"/>
  </si>
  <si>
    <t>見ない時は消す。</t>
    <rPh sb="0" eb="1">
      <t>ミ</t>
    </rPh>
    <rPh sb="3" eb="4">
      <t>トキ</t>
    </rPh>
    <rPh sb="5" eb="6">
      <t>ケ</t>
    </rPh>
    <phoneticPr fontId="66"/>
  </si>
  <si>
    <t>画面は明るすぎないようにする。</t>
    <rPh sb="0" eb="2">
      <t>ガメン</t>
    </rPh>
    <rPh sb="3" eb="4">
      <t>アカ</t>
    </rPh>
    <phoneticPr fontId="66"/>
  </si>
  <si>
    <t>３ パソコン</t>
    <phoneticPr fontId="66"/>
  </si>
  <si>
    <t>デスクトップ型 ： 使わない時は、電源を切る。</t>
    <rPh sb="6" eb="7">
      <t>ガタ</t>
    </rPh>
    <rPh sb="10" eb="11">
      <t>ツカ</t>
    </rPh>
    <rPh sb="14" eb="15">
      <t>トキ</t>
    </rPh>
    <rPh sb="17" eb="19">
      <t>デンゲン</t>
    </rPh>
    <rPh sb="20" eb="21">
      <t>キ</t>
    </rPh>
    <phoneticPr fontId="66"/>
  </si>
  <si>
    <t>ノート型 ： 使わない時は、電源を切る。</t>
    <rPh sb="3" eb="4">
      <t>ガタ</t>
    </rPh>
    <phoneticPr fontId="2"/>
  </si>
  <si>
    <t>４ 冷蔵庫</t>
    <rPh sb="2" eb="5">
      <t>レイゾウコ</t>
    </rPh>
    <phoneticPr fontId="66"/>
  </si>
  <si>
    <t>ものを詰め込みすぎないようにする。</t>
    <rPh sb="3" eb="4">
      <t>ツ</t>
    </rPh>
    <rPh sb="5" eb="6">
      <t>コ</t>
    </rPh>
    <phoneticPr fontId="66"/>
  </si>
  <si>
    <t>無駄な開閉はしない。</t>
    <rPh sb="0" eb="2">
      <t>ムダ</t>
    </rPh>
    <rPh sb="3" eb="5">
      <t>カイヘイ</t>
    </rPh>
    <phoneticPr fontId="2"/>
  </si>
  <si>
    <t>設定温度を適切にする。</t>
    <rPh sb="0" eb="2">
      <t>セッテイ</t>
    </rPh>
    <rPh sb="2" eb="4">
      <t>オンド</t>
    </rPh>
    <rPh sb="5" eb="7">
      <t>テキセツ</t>
    </rPh>
    <phoneticPr fontId="2"/>
  </si>
  <si>
    <t>壁から適切な間隔で設置する。</t>
    <rPh sb="0" eb="1">
      <t>カベ</t>
    </rPh>
    <rPh sb="3" eb="5">
      <t>テキセツ</t>
    </rPh>
    <rPh sb="6" eb="8">
      <t>カンカク</t>
    </rPh>
    <rPh sb="9" eb="11">
      <t>セッチ</t>
    </rPh>
    <phoneticPr fontId="66"/>
  </si>
  <si>
    <t>５ 電気ポット</t>
    <rPh sb="2" eb="4">
      <t>デンキ</t>
    </rPh>
    <phoneticPr fontId="66"/>
  </si>
  <si>
    <t>長時間使用しないときは、プラグを抜く。</t>
    <rPh sb="0" eb="3">
      <t>チョウジカン</t>
    </rPh>
    <rPh sb="3" eb="5">
      <t>シヨウ</t>
    </rPh>
    <rPh sb="16" eb="17">
      <t>ヌ</t>
    </rPh>
    <phoneticPr fontId="66"/>
  </si>
  <si>
    <t>６ ガスコンロ</t>
    <phoneticPr fontId="2"/>
  </si>
  <si>
    <t>炎が鍋底からはみ出さないようにする。</t>
    <rPh sb="0" eb="1">
      <t>ホノオ</t>
    </rPh>
    <rPh sb="2" eb="3">
      <t>ナベ</t>
    </rPh>
    <rPh sb="3" eb="4">
      <t>ゾコ</t>
    </rPh>
    <rPh sb="8" eb="9">
      <t>ダ</t>
    </rPh>
    <phoneticPr fontId="66"/>
  </si>
  <si>
    <t>７ ジャー炊飯器</t>
    <rPh sb="5" eb="8">
      <t>スイハンキ</t>
    </rPh>
    <phoneticPr fontId="2"/>
  </si>
  <si>
    <t>使わないときは、プラグを抜く。</t>
    <rPh sb="0" eb="1">
      <t>ツカ</t>
    </rPh>
    <rPh sb="12" eb="13">
      <t>ヌ</t>
    </rPh>
    <phoneticPr fontId="2"/>
  </si>
  <si>
    <t>８ ガス給湯器</t>
    <rPh sb="4" eb="7">
      <t>キュウトウキ</t>
    </rPh>
    <phoneticPr fontId="66"/>
  </si>
  <si>
    <t>食器を洗うときは低温に設定する。</t>
    <rPh sb="0" eb="2">
      <t>ショッキ</t>
    </rPh>
    <rPh sb="3" eb="4">
      <t>アラ</t>
    </rPh>
    <rPh sb="8" eb="10">
      <t>テイオン</t>
    </rPh>
    <rPh sb="11" eb="13">
      <t>セッテイ</t>
    </rPh>
    <phoneticPr fontId="2"/>
  </si>
  <si>
    <t>９ お風呂</t>
    <rPh sb="3" eb="5">
      <t>フロ</t>
    </rPh>
    <phoneticPr fontId="66"/>
  </si>
  <si>
    <t>間隔をあけずに入浴する。</t>
    <rPh sb="0" eb="2">
      <t>カンカク</t>
    </rPh>
    <rPh sb="7" eb="9">
      <t>ニュウヨク</t>
    </rPh>
    <phoneticPr fontId="66"/>
  </si>
  <si>
    <t>(ガス給湯機)</t>
    <phoneticPr fontId="66"/>
  </si>
  <si>
    <t>シャワーは不必要に流したままにしない。</t>
    <rPh sb="5" eb="8">
      <t>フヒツヨウ</t>
    </rPh>
    <rPh sb="9" eb="10">
      <t>ナガ</t>
    </rPh>
    <phoneticPr fontId="66"/>
  </si>
  <si>
    <t>１０ 温水洗浄便座</t>
    <rPh sb="3" eb="5">
      <t>オンスイ</t>
    </rPh>
    <rPh sb="5" eb="7">
      <t>センジョウ</t>
    </rPh>
    <rPh sb="7" eb="9">
      <t>ベンザ</t>
    </rPh>
    <phoneticPr fontId="66"/>
  </si>
  <si>
    <t>使わない時は、便座のふたを閉める。</t>
    <rPh sb="0" eb="1">
      <t>ツカ</t>
    </rPh>
    <rPh sb="4" eb="5">
      <t>トキ</t>
    </rPh>
    <rPh sb="7" eb="9">
      <t>ベンザ</t>
    </rPh>
    <rPh sb="13" eb="14">
      <t>シ</t>
    </rPh>
    <phoneticPr fontId="66"/>
  </si>
  <si>
    <t>１１ 洗濯機</t>
    <rPh sb="3" eb="6">
      <t>センタクキ</t>
    </rPh>
    <phoneticPr fontId="2"/>
  </si>
  <si>
    <t>洗濯物はまとめ洗いをする。</t>
    <rPh sb="0" eb="3">
      <t>センタクモノ</t>
    </rPh>
    <rPh sb="7" eb="8">
      <t>アラ</t>
    </rPh>
    <phoneticPr fontId="2"/>
  </si>
  <si>
    <t>１２ 衣類乾燥機</t>
    <rPh sb="3" eb="5">
      <t>イルイ</t>
    </rPh>
    <rPh sb="5" eb="8">
      <t>カンソウキ</t>
    </rPh>
    <phoneticPr fontId="2"/>
  </si>
  <si>
    <t>まとめて乾燥し、回数を減らす。</t>
    <rPh sb="4" eb="6">
      <t>カンソウ</t>
    </rPh>
    <rPh sb="8" eb="10">
      <t>カイスウ</t>
    </rPh>
    <rPh sb="11" eb="12">
      <t>ヘ</t>
    </rPh>
    <phoneticPr fontId="2"/>
  </si>
  <si>
    <t>自然乾燥と併用する。</t>
    <rPh sb="0" eb="2">
      <t>シゼン</t>
    </rPh>
    <rPh sb="2" eb="4">
      <t>カンソウ</t>
    </rPh>
    <rPh sb="5" eb="7">
      <t>ヘイヨウ</t>
    </rPh>
    <phoneticPr fontId="2"/>
  </si>
  <si>
    <t>１３ 掃除機</t>
    <rPh sb="3" eb="6">
      <t>ソウジキ</t>
    </rPh>
    <phoneticPr fontId="2"/>
  </si>
  <si>
    <t>部屋を片付けてから掃除機をかける。</t>
    <rPh sb="0" eb="2">
      <t>ヘヤ</t>
    </rPh>
    <rPh sb="3" eb="5">
      <t>カタヅ</t>
    </rPh>
    <rPh sb="9" eb="12">
      <t>ソウジキ</t>
    </rPh>
    <phoneticPr fontId="2"/>
  </si>
  <si>
    <t>１４ 自動車</t>
    <rPh sb="3" eb="6">
      <t>ジドウシャ</t>
    </rPh>
    <phoneticPr fontId="66"/>
  </si>
  <si>
    <t>発進時はふんわりアクセル「eスタート」をする。</t>
    <rPh sb="0" eb="2">
      <t>ハッシン</t>
    </rPh>
    <rPh sb="2" eb="3">
      <t>ジ</t>
    </rPh>
    <phoneticPr fontId="66"/>
  </si>
  <si>
    <t>加速・減速の少ない運転をする。</t>
    <rPh sb="0" eb="2">
      <t>カソク</t>
    </rPh>
    <rPh sb="3" eb="5">
      <t>ゲンソク</t>
    </rPh>
    <rPh sb="6" eb="7">
      <t>スク</t>
    </rPh>
    <rPh sb="9" eb="11">
      <t>ウンテン</t>
    </rPh>
    <phoneticPr fontId="66"/>
  </si>
  <si>
    <t>アイドリングストップを心がける。</t>
    <rPh sb="11" eb="12">
      <t>ココロ</t>
    </rPh>
    <phoneticPr fontId="66"/>
  </si>
  <si>
    <t>計</t>
    <rPh sb="0" eb="1">
      <t>ケイ</t>
    </rPh>
    <phoneticPr fontId="2"/>
  </si>
  <si>
    <t>【出典】家庭の省エネ徹底ガイド　春夏秋冬（経済産業省 資源エネルギー庁）</t>
    <phoneticPr fontId="66"/>
  </si>
  <si>
    <t>　　たからっ子エコライフノート　エコライフチェック報告様式</t>
    <rPh sb="25" eb="27">
      <t>ホウコク</t>
    </rPh>
    <rPh sb="27" eb="29">
      <t>ヨウシキ</t>
    </rPh>
    <phoneticPr fontId="2"/>
  </si>
  <si>
    <t>エコライフノート　エコライフチェック報告様式</t>
    <phoneticPr fontId="2"/>
  </si>
  <si>
    <t>テレビやゲームの時間をへらす。見ていない時は消す。</t>
    <phoneticPr fontId="2"/>
  </si>
  <si>
    <t>だれもいない部屋の照明は消す。</t>
  </si>
  <si>
    <t>冷暖房を使う時は、設定温度に気をつける。</t>
  </si>
  <si>
    <t>お湯は、流しっぱなしにしない。使わない時は止める。</t>
    <rPh sb="15" eb="16">
      <t>ツカ</t>
    </rPh>
    <rPh sb="19" eb="20">
      <t>トキ</t>
    </rPh>
    <rPh sb="21" eb="22">
      <t>ト</t>
    </rPh>
    <phoneticPr fontId="13"/>
  </si>
  <si>
    <t>買い物の時にはプラスチック製の容器のものをなるべく選ばず、包そうの少ないものを選ぶ。</t>
    <rPh sb="13" eb="14">
      <t>セイ</t>
    </rPh>
    <rPh sb="25" eb="26">
      <t>エラ</t>
    </rPh>
    <phoneticPr fontId="13"/>
  </si>
  <si>
    <t>食べものを選ぶ時には旬のものや近くでとれたものを選ぶ。</t>
  </si>
  <si>
    <t>文ぼう具は、再生紙のノートやエコマークのついたものを買う。</t>
  </si>
  <si>
    <t>外出するときは、水とうを持ち歩く。</t>
  </si>
  <si>
    <t>出かける時は、歩いていくか、自転車やバス、 電車を使う。</t>
  </si>
  <si>
    <t>家の人と環境問題や、エコライフについての話をする。</t>
  </si>
  <si>
    <t>チャレンジ前</t>
    <rPh sb="5" eb="6">
      <t>マエ</t>
    </rPh>
    <phoneticPr fontId="2"/>
  </si>
  <si>
    <t>チャレンジ中間</t>
    <rPh sb="5" eb="7">
      <t>チュウカン</t>
    </rPh>
    <phoneticPr fontId="2"/>
  </si>
  <si>
    <t>チャレンジ後</t>
    <rPh sb="5" eb="6">
      <t>ゴ</t>
    </rPh>
    <phoneticPr fontId="2"/>
  </si>
  <si>
    <t>参加登録者氏名</t>
    <rPh sb="0" eb="2">
      <t>サンカ</t>
    </rPh>
    <rPh sb="2" eb="4">
      <t>トウロク</t>
    </rPh>
    <rPh sb="4" eb="5">
      <t>シャ</t>
    </rPh>
    <rPh sb="5" eb="7">
      <t>シメイ</t>
    </rPh>
    <phoneticPr fontId="2"/>
  </si>
  <si>
    <t>取り組み者氏名</t>
    <rPh sb="0" eb="1">
      <t>ト</t>
    </rPh>
    <rPh sb="2" eb="3">
      <t>ク</t>
    </rPh>
    <rPh sb="4" eb="5">
      <t>シャ</t>
    </rPh>
    <rPh sb="5" eb="7">
      <t>シメイ</t>
    </rPh>
    <phoneticPr fontId="2"/>
  </si>
  <si>
    <t>例</t>
    <rPh sb="0" eb="1">
      <t>レイ</t>
    </rPh>
    <phoneticPr fontId="2"/>
  </si>
  <si>
    <t>×</t>
  </si>
  <si>
    <t>※取組項目４「たからっ子エコライフノートのエコライフチェック（P6-7）に取り組む」必要書類　</t>
    <phoneticPr fontId="2"/>
  </si>
  <si>
    <t>よくできている</t>
    <phoneticPr fontId="81"/>
  </si>
  <si>
    <t>だいたいできている</t>
    <phoneticPr fontId="81"/>
  </si>
  <si>
    <t>半分くらいできている</t>
    <rPh sb="0" eb="2">
      <t>ハンブン</t>
    </rPh>
    <phoneticPr fontId="2"/>
  </si>
  <si>
    <t>できていない</t>
  </si>
  <si>
    <t>◎</t>
    <phoneticPr fontId="2"/>
  </si>
  <si>
    <t>○</t>
    <phoneticPr fontId="2"/>
  </si>
  <si>
    <t>△</t>
    <phoneticPr fontId="2"/>
  </si>
  <si>
    <t>×</t>
    <phoneticPr fontId="2"/>
  </si>
  <si>
    <t>エコライフ　こう目</t>
    <rPh sb="8" eb="9">
      <t>メ</t>
    </rPh>
    <phoneticPr fontId="2"/>
  </si>
  <si>
    <t>取り組み</t>
    <rPh sb="0" eb="1">
      <t>ト</t>
    </rPh>
    <rPh sb="2" eb="3">
      <t>ク</t>
    </rPh>
    <phoneticPr fontId="2"/>
  </si>
  <si>
    <t>※エコライフこう目のチャレンジ前、チャレンジ中間（1週間後目安）、</t>
    <rPh sb="8" eb="9">
      <t>モク</t>
    </rPh>
    <rPh sb="15" eb="16">
      <t>マエ</t>
    </rPh>
    <rPh sb="22" eb="24">
      <t>チュウカン</t>
    </rPh>
    <rPh sb="26" eb="29">
      <t>シュウカンゴ</t>
    </rPh>
    <rPh sb="29" eb="31">
      <t>メヤス</t>
    </rPh>
    <phoneticPr fontId="66"/>
  </si>
  <si>
    <t>チャレンジ後の取り組みについて、あてはまるものを選択してください。</t>
    <rPh sb="5" eb="6">
      <t>ゴ</t>
    </rPh>
    <rPh sb="7" eb="8">
      <t>ト</t>
    </rPh>
    <rPh sb="9" eb="10">
      <t>ク</t>
    </rPh>
    <rPh sb="24" eb="26">
      <t>センタク</t>
    </rPh>
    <phoneticPr fontId="2"/>
  </si>
  <si>
    <t>取組完了日</t>
    <rPh sb="0" eb="2">
      <t>トリクミ</t>
    </rPh>
    <rPh sb="2" eb="5">
      <t>カンリョウビ</t>
    </rPh>
    <phoneticPr fontId="2"/>
  </si>
  <si>
    <t>取　組</t>
    <rPh sb="0" eb="1">
      <t>トリ</t>
    </rPh>
    <rPh sb="2" eb="3">
      <t>グミ</t>
    </rPh>
    <phoneticPr fontId="2"/>
  </si>
  <si>
    <t>種別</t>
    <rPh sb="0" eb="2">
      <t>シュベツ</t>
    </rPh>
    <phoneticPr fontId="2"/>
  </si>
  <si>
    <t>7月分</t>
    <rPh sb="1" eb="3">
      <t>ガツブン</t>
    </rPh>
    <phoneticPr fontId="2"/>
  </si>
  <si>
    <t>8月分</t>
    <rPh sb="1" eb="3">
      <t>ガツブン</t>
    </rPh>
    <phoneticPr fontId="2"/>
  </si>
  <si>
    <t>昨年</t>
    <rPh sb="0" eb="2">
      <t>サクネン</t>
    </rPh>
    <phoneticPr fontId="2"/>
  </si>
  <si>
    <t>電気・ガスの使用量の削減・把握（7月分～9月分）</t>
    <rPh sb="0" eb="2">
      <t>デンキ</t>
    </rPh>
    <rPh sb="6" eb="9">
      <t>シヨウリョウ</t>
    </rPh>
    <rPh sb="10" eb="12">
      <t>サクゲン</t>
    </rPh>
    <rPh sb="13" eb="15">
      <t>ハアク</t>
    </rPh>
    <rPh sb="17" eb="19">
      <t>ガツブン</t>
    </rPh>
    <rPh sb="21" eb="23">
      <t>ガツブン</t>
    </rPh>
    <phoneticPr fontId="2"/>
  </si>
  <si>
    <t>今年</t>
    <rPh sb="0" eb="2">
      <t>コトシ</t>
    </rPh>
    <phoneticPr fontId="2"/>
  </si>
  <si>
    <t>電気・ガスの使用量の削減・把握（7月分～9月分）</t>
    <phoneticPr fontId="2"/>
  </si>
  <si>
    <t>昨年</t>
    <rPh sb="0" eb="2">
      <t>サクネン</t>
    </rPh>
    <phoneticPr fontId="2"/>
  </si>
  <si>
    <t>電気使用量（kWh）</t>
    <rPh sb="0" eb="2">
      <t>デンキ</t>
    </rPh>
    <rPh sb="2" eb="5">
      <t>シヨウリョウ</t>
    </rPh>
    <phoneticPr fontId="2"/>
  </si>
  <si>
    <t>ガス使用量（ｍ3）</t>
    <rPh sb="2" eb="5">
      <t>シヨウリョウ</t>
    </rPh>
    <phoneticPr fontId="2"/>
  </si>
  <si>
    <t>年</t>
    <rPh sb="0" eb="1">
      <t>ネン</t>
    </rPh>
    <phoneticPr fontId="2"/>
  </si>
  <si>
    <t>9月分</t>
    <rPh sb="1" eb="3">
      <t>ガツブン</t>
    </rPh>
    <phoneticPr fontId="2"/>
  </si>
  <si>
    <t>②削減できなかった場合、7月分～9月分の電気とガスの使用量を全て記入</t>
    <phoneticPr fontId="2"/>
  </si>
  <si>
    <t xml:space="preserve">【ポイント条件】 </t>
    <phoneticPr fontId="2"/>
  </si>
  <si>
    <t>①昨年の同月と比べて、電気とガスの使用量がともに削減できた月</t>
    <phoneticPr fontId="2"/>
  </si>
  <si>
    <t>※①、②のいずれかが条件を満たせばポイント獲得。</t>
    <rPh sb="10" eb="12">
      <t>ジョウケン</t>
    </rPh>
    <rPh sb="13" eb="14">
      <t>ミ</t>
    </rPh>
    <rPh sb="21" eb="23">
      <t>カクトク</t>
    </rPh>
    <phoneticPr fontId="2"/>
  </si>
  <si>
    <t>1月につき500ポイント</t>
    <rPh sb="1" eb="2">
      <t>ツキ</t>
    </rPh>
    <phoneticPr fontId="2"/>
  </si>
  <si>
    <t>　　電気・ガス使用量の検針票の写しや使用量が分かるWEBサービスの画面を印刷したもの</t>
    <rPh sb="2" eb="4">
      <t>デンキ</t>
    </rPh>
    <rPh sb="7" eb="10">
      <t>シヨウリョウ</t>
    </rPh>
    <rPh sb="11" eb="14">
      <t>ケンシンヒョウ</t>
    </rPh>
    <rPh sb="15" eb="16">
      <t>ウツ</t>
    </rPh>
    <rPh sb="18" eb="21">
      <t>シヨウリョウ</t>
    </rPh>
    <rPh sb="22" eb="23">
      <t>ワ</t>
    </rPh>
    <rPh sb="33" eb="35">
      <t>ガメン</t>
    </rPh>
    <rPh sb="36" eb="38">
      <t>インサツ</t>
    </rPh>
    <phoneticPr fontId="2"/>
  </si>
  <si>
    <t>【ポイント条件】 エコライフチェック報告様式を提出。</t>
    <rPh sb="23" eb="25">
      <t>テイシュツ</t>
    </rPh>
    <phoneticPr fontId="2"/>
  </si>
  <si>
    <t>【注意点】 「○月分」とは検針票や検針結果のWebサービスに記載されている月（検針月）です。</t>
    <phoneticPr fontId="2"/>
  </si>
  <si>
    <t>おうちでできる省エネ行動の実践</t>
    <rPh sb="13" eb="15">
      <t>ジッセン</t>
    </rPh>
    <phoneticPr fontId="2"/>
  </si>
  <si>
    <t>※「省エネ実践チェックシートに記入 」に記入すると自動入力されます。</t>
    <phoneticPr fontId="2"/>
  </si>
  <si>
    <t>※「エコライフノート エコライフチェック報告様式」に記入すると自動入力されます。</t>
    <rPh sb="20" eb="24">
      <t>ホウコクヨウシキ</t>
    </rPh>
    <phoneticPr fontId="2"/>
  </si>
  <si>
    <t>〒665-8665　（住所不要）　　宝塚市役所　環境エネルギー課</t>
    <rPh sb="11" eb="13">
      <t>ジュウショ</t>
    </rPh>
    <rPh sb="13" eb="15">
      <t>フヨウ</t>
    </rPh>
    <rPh sb="21" eb="23">
      <t>ヤクショ</t>
    </rPh>
    <rPh sb="24" eb="26">
      <t>カンキョウ</t>
    </rPh>
    <phoneticPr fontId="2"/>
  </si>
  <si>
    <t>TEL：0797-77-2361／FAX：0797-71-1159／E-Mail：m-takarazuka0036@city.takarazuka.lg.jp</t>
    <phoneticPr fontId="2"/>
  </si>
  <si>
    <r>
      <t>省エネチャレンジたからづか</t>
    </r>
    <r>
      <rPr>
        <b/>
        <sz val="16"/>
        <color rgb="FF333333"/>
        <rFont val="AR丸ゴシック体E"/>
        <family val="3"/>
        <charset val="128"/>
      </rPr>
      <t>2024</t>
    </r>
    <r>
      <rPr>
        <sz val="16"/>
        <color indexed="63"/>
        <rFont val="AR丸ゴシック体E"/>
        <family val="3"/>
        <charset val="128"/>
      </rPr>
      <t xml:space="preserve"> </t>
    </r>
    <r>
      <rPr>
        <sz val="18"/>
        <color indexed="63"/>
        <rFont val="AR丸ゴシック体E"/>
        <family val="3"/>
        <charset val="128"/>
      </rPr>
      <t xml:space="preserve">取組結果報告書 </t>
    </r>
    <r>
      <rPr>
        <sz val="10"/>
        <color rgb="FFFF0000"/>
        <rFont val="AR丸ゴシック体E"/>
        <family val="3"/>
        <charset val="128"/>
      </rPr>
      <t>※</t>
    </r>
    <r>
      <rPr>
        <sz val="9"/>
        <color rgb="FFFF0000"/>
        <rFont val="AR丸ゴシック体E"/>
        <family val="3"/>
        <charset val="128"/>
      </rPr>
      <t>10月18日必着</t>
    </r>
    <rPh sb="0" eb="1">
      <t>ショウ</t>
    </rPh>
    <rPh sb="18" eb="20">
      <t>トリクミ</t>
    </rPh>
    <rPh sb="20" eb="22">
      <t>ケッカ</t>
    </rPh>
    <rPh sb="22" eb="24">
      <t>ホウコク</t>
    </rPh>
    <rPh sb="24" eb="25">
      <t>ショ</t>
    </rPh>
    <rPh sb="29" eb="30">
      <t>ツキ</t>
    </rPh>
    <rPh sb="32" eb="33">
      <t>ヒ</t>
    </rPh>
    <rPh sb="33" eb="35">
      <t>ヒッチャク</t>
    </rPh>
    <phoneticPr fontId="2"/>
  </si>
  <si>
    <t>※１０月１８日（金）必着。</t>
    <rPh sb="3" eb="4">
      <t>ツキ</t>
    </rPh>
    <rPh sb="6" eb="7">
      <t>ヒ</t>
    </rPh>
    <rPh sb="8" eb="9">
      <t>キン</t>
    </rPh>
    <rPh sb="10" eb="12">
      <t>ヒッチャク</t>
    </rPh>
    <phoneticPr fontId="2"/>
  </si>
  <si>
    <t>① ○印の数：10～14 → 500ポイント、15～19 → 1,000ポイント、20以上 → 1,500ポイント</t>
    <phoneticPr fontId="2"/>
  </si>
  <si>
    <t>500、1,000、1,500ポイント</t>
    <phoneticPr fontId="2"/>
  </si>
  <si>
    <r>
      <t>② ＣＯ</t>
    </r>
    <r>
      <rPr>
        <vertAlign val="subscript"/>
        <sz val="9"/>
        <rFont val="ＭＳ Ｐゴシック"/>
        <family val="3"/>
        <charset val="128"/>
        <scheme val="minor"/>
      </rPr>
      <t>２</t>
    </r>
    <r>
      <rPr>
        <sz val="9"/>
        <rFont val="ＭＳ Ｐゴシック"/>
        <family val="3"/>
        <charset val="128"/>
        <scheme val="minor"/>
      </rPr>
      <t>削減量：70,000ｇ 以上 100,000ｇ未満 → 500ポイント、100,000ｇ以上140,000ｇ未満 → 1,000ポイント、
　　　　　　　　　　 140,000ｇ以上 → 1,500ポイント</t>
    </r>
    <rPh sb="59" eb="61">
      <t>ミマン</t>
    </rPh>
    <rPh sb="94" eb="96">
      <t>イジョウ</t>
    </rPh>
    <phoneticPr fontId="2"/>
  </si>
  <si>
    <r>
      <rPr>
        <sz val="14"/>
        <color indexed="8"/>
        <rFont val="ＭＳ Ｐゴシック"/>
        <family val="3"/>
        <charset val="128"/>
      </rPr>
      <t>■商品券等コース</t>
    </r>
    <r>
      <rPr>
        <sz val="9"/>
        <color indexed="8"/>
        <rFont val="ＭＳ Ｐ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５００ポイントで５００円。ただし、2,000ポイントを超える場合でも換算は2,000円</t>
    </r>
    <rPh sb="1" eb="3">
      <t>ショウヒン</t>
    </rPh>
    <rPh sb="3" eb="4">
      <t>ケン</t>
    </rPh>
    <rPh sb="4" eb="5">
      <t>トウ</t>
    </rPh>
    <rPh sb="20" eb="21">
      <t>エン</t>
    </rPh>
    <rPh sb="36" eb="37">
      <t>コ</t>
    </rPh>
    <rPh sb="39" eb="41">
      <t>バアイ</t>
    </rPh>
    <rPh sb="43" eb="45">
      <t>カンザン</t>
    </rPh>
    <rPh sb="51" eb="52">
      <t>エン</t>
    </rPh>
    <phoneticPr fontId="2"/>
  </si>
  <si>
    <t>★1,500ポイントで、1,000ポイント単位の④⑤⑥を選ぶ場合のみ、あわせて
　 500円単位のコースも同欄に記入ください（枚数はそれぞれ1枚）。</t>
    <rPh sb="21" eb="23">
      <t>タンイ</t>
    </rPh>
    <rPh sb="28" eb="29">
      <t>エラ</t>
    </rPh>
    <rPh sb="30" eb="32">
      <t>バアイ</t>
    </rPh>
    <rPh sb="53" eb="54">
      <t>ドウ</t>
    </rPh>
    <rPh sb="54" eb="55">
      <t>ラン</t>
    </rPh>
    <rPh sb="56" eb="58">
      <t>キニュウ</t>
    </rPh>
    <rPh sb="63" eb="65">
      <t>マイスウ</t>
    </rPh>
    <rPh sb="71" eb="72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</si>
</sst>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#,##0_);[Red]\(#,##0\)"/>
    <numFmt numFmtId="178" formatCode="0;\-0;;@"/>
    <numFmt numFmtId="179" formatCode="m&quot;月&quot;d&quot;日&quot;;@"/>
    <numFmt numFmtId="180" formatCode="#,##0;&quot;△ &quot;#,##0"/>
    <numFmt numFmtId="181" formatCode="#,##0_ "/>
    <numFmt numFmtId="182" formatCode="0_);[Red]\(0\)"/>
  </numFmts>
  <fonts count="8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18"/>
      <color indexed="63"/>
      <name val="AR丸ゴシック体E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indexed="63"/>
      <name val="AR丸ゴシック体E"/>
      <family val="3"/>
      <charset val="128"/>
    </font>
    <font>
      <u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4"/>
      <color indexed="9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 tint="0.34998626667073579"/>
      <name val="AR丸ゴシック体E"/>
      <family val="3"/>
      <charset val="128"/>
    </font>
    <font>
      <b/>
      <sz val="9"/>
      <color theme="3" tint="0.59999389629810485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vertAlign val="subscript"/>
      <sz val="11"/>
      <name val="ＭＳ Ｐゴシック"/>
      <family val="3"/>
      <charset val="128"/>
    </font>
    <font>
      <vertAlign val="subscript"/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AR丸ゴシック体E"/>
      <family val="3"/>
      <charset val="128"/>
    </font>
    <font>
      <sz val="9"/>
      <color rgb="FFFF0000"/>
      <name val="AR丸ゴシック体E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 tint="-0.34998626667073579"/>
      <name val="ＭＳ ゴシック"/>
      <family val="3"/>
      <charset val="128"/>
    </font>
    <font>
      <b/>
      <sz val="16"/>
      <color rgb="FF333333"/>
      <name val="AR丸ゴシック体E"/>
      <family val="3"/>
      <charset val="128"/>
    </font>
    <font>
      <sz val="10"/>
      <name val="ＭＳ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34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" borderId="35" applyNumberFormat="0" applyFont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3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32" borderId="4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" borderId="3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3" fillId="0" borderId="0"/>
    <xf numFmtId="0" fontId="71" fillId="0" borderId="0" applyNumberFormat="0" applyFill="0" applyBorder="0" applyAlignment="0" applyProtection="0">
      <alignment vertical="center"/>
    </xf>
  </cellStyleXfs>
  <cellXfs count="462">
    <xf numFmtId="0" fontId="0" fillId="0" borderId="0" xfId="0" applyAlignment="1">
      <alignment vertical="center"/>
    </xf>
    <xf numFmtId="0" fontId="57" fillId="37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4" fillId="0" borderId="0" xfId="43" applyFont="1"/>
    <xf numFmtId="0" fontId="68" fillId="0" borderId="0" xfId="43" applyFont="1" applyAlignment="1">
      <alignment vertical="center"/>
    </xf>
    <xf numFmtId="0" fontId="69" fillId="40" borderId="17" xfId="43" applyFont="1" applyFill="1" applyBorder="1" applyAlignment="1" applyProtection="1">
      <alignment horizontal="center" vertical="center"/>
      <protection locked="0"/>
    </xf>
    <xf numFmtId="0" fontId="64" fillId="0" borderId="0" xfId="43" applyFont="1" applyAlignment="1">
      <alignment vertical="center"/>
    </xf>
    <xf numFmtId="0" fontId="69" fillId="0" borderId="17" xfId="43" applyFont="1" applyFill="1" applyBorder="1" applyAlignment="1" applyProtection="1">
      <alignment horizontal="center" vertical="center"/>
      <protection locked="0"/>
    </xf>
    <xf numFmtId="0" fontId="64" fillId="0" borderId="0" xfId="43" applyFont="1" applyAlignment="1">
      <alignment vertical="top"/>
    </xf>
    <xf numFmtId="178" fontId="73" fillId="41" borderId="0" xfId="43" applyNumberFormat="1" applyFont="1" applyFill="1"/>
    <xf numFmtId="0" fontId="64" fillId="0" borderId="0" xfId="43" applyFont="1" applyAlignment="1">
      <alignment horizontal="left"/>
    </xf>
    <xf numFmtId="0" fontId="5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8" fillId="42" borderId="17" xfId="0" applyFont="1" applyFill="1" applyBorder="1" applyAlignment="1">
      <alignment horizontal="center" vertical="center"/>
    </xf>
    <xf numFmtId="0" fontId="0" fillId="42" borderId="17" xfId="0" applyFill="1" applyBorder="1" applyAlignment="1">
      <alignment vertical="center" wrapText="1"/>
    </xf>
    <xf numFmtId="0" fontId="80" fillId="42" borderId="17" xfId="0" applyFont="1" applyFill="1" applyBorder="1" applyAlignment="1">
      <alignment horizontal="center" vertical="center"/>
    </xf>
    <xf numFmtId="0" fontId="78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7" fillId="37" borderId="17" xfId="0" applyFont="1" applyFill="1" applyBorder="1" applyAlignment="1">
      <alignment horizontal="center" vertical="center"/>
    </xf>
    <xf numFmtId="0" fontId="57" fillId="37" borderId="17" xfId="0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left" vertical="center"/>
    </xf>
    <xf numFmtId="0" fontId="4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7" fillId="0" borderId="13" xfId="0" applyFont="1" applyBorder="1" applyAlignment="1" applyProtection="1">
      <alignment horizontal="left" vertical="center"/>
    </xf>
    <xf numFmtId="0" fontId="44" fillId="0" borderId="13" xfId="0" applyFont="1" applyBorder="1" applyAlignment="1" applyProtection="1">
      <alignment vertical="center"/>
    </xf>
    <xf numFmtId="0" fontId="47" fillId="0" borderId="13" xfId="0" applyFont="1" applyBorder="1" applyAlignment="1" applyProtection="1">
      <alignment vertical="center"/>
    </xf>
    <xf numFmtId="0" fontId="44" fillId="0" borderId="14" xfId="0" applyFont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4" fillId="0" borderId="3" xfId="0" applyFont="1" applyBorder="1" applyAlignment="1" applyProtection="1">
      <alignment vertical="center"/>
    </xf>
    <xf numFmtId="0" fontId="53" fillId="37" borderId="0" xfId="0" applyFont="1" applyFill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wrapText="1" shrinkToFit="1"/>
    </xf>
    <xf numFmtId="0" fontId="18" fillId="0" borderId="0" xfId="0" applyFont="1" applyAlignment="1" applyProtection="1">
      <alignment vertical="center"/>
    </xf>
    <xf numFmtId="0" fontId="16" fillId="0" borderId="3" xfId="0" applyFont="1" applyBorder="1" applyAlignment="1" applyProtection="1">
      <alignment horizontal="center" vertical="center" wrapText="1" shrinkToFit="1"/>
    </xf>
    <xf numFmtId="49" fontId="44" fillId="0" borderId="0" xfId="0" applyNumberFormat="1" applyFont="1" applyFill="1" applyBorder="1" applyAlignment="1" applyProtection="1">
      <alignment vertical="center" wrapText="1" shrinkToFit="1"/>
    </xf>
    <xf numFmtId="49" fontId="0" fillId="0" borderId="0" xfId="0" applyNumberFormat="1" applyFill="1" applyBorder="1" applyAlignment="1" applyProtection="1">
      <alignment vertical="center"/>
    </xf>
    <xf numFmtId="0" fontId="8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</xf>
    <xf numFmtId="0" fontId="60" fillId="0" borderId="0" xfId="0" applyFont="1" applyAlignment="1" applyProtection="1">
      <alignment vertical="center"/>
    </xf>
    <xf numFmtId="38" fontId="60" fillId="0" borderId="0" xfId="42" applyFont="1" applyAlignment="1" applyProtection="1">
      <alignment vertical="center"/>
    </xf>
    <xf numFmtId="0" fontId="45" fillId="34" borderId="0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0" borderId="3" xfId="0" applyFont="1" applyBorder="1" applyAlignment="1" applyProtection="1">
      <alignment horizontal="center" vertical="center" wrapText="1" shrinkToFit="1"/>
    </xf>
    <xf numFmtId="0" fontId="45" fillId="0" borderId="0" xfId="0" applyFont="1" applyFill="1" applyAlignment="1" applyProtection="1">
      <alignment vertical="center"/>
    </xf>
    <xf numFmtId="0" fontId="44" fillId="0" borderId="0" xfId="0" applyFont="1" applyBorder="1" applyAlignment="1" applyProtection="1">
      <alignment horizontal="center" vertical="center" wrapText="1" shrinkToFit="1"/>
    </xf>
    <xf numFmtId="0" fontId="16" fillId="0" borderId="3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 wrapText="1" shrinkToFit="1"/>
    </xf>
    <xf numFmtId="0" fontId="3" fillId="0" borderId="0" xfId="0" applyFont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 wrapText="1" shrinkToFit="1"/>
    </xf>
    <xf numFmtId="0" fontId="3" fillId="34" borderId="0" xfId="0" applyFont="1" applyFill="1" applyBorder="1" applyAlignment="1" applyProtection="1">
      <alignment vertical="center"/>
    </xf>
    <xf numFmtId="0" fontId="0" fillId="34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45" fillId="0" borderId="0" xfId="0" applyFont="1" applyFill="1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49" fillId="34" borderId="0" xfId="0" applyFont="1" applyFill="1" applyBorder="1" applyAlignment="1" applyProtection="1">
      <alignment horizontal="right" vertical="center" shrinkToFit="1"/>
    </xf>
    <xf numFmtId="0" fontId="23" fillId="34" borderId="0" xfId="0" applyFont="1" applyFill="1" applyBorder="1" applyAlignment="1" applyProtection="1">
      <alignment horizontal="right" vertical="center" shrinkToFit="1"/>
    </xf>
    <xf numFmtId="176" fontId="16" fillId="0" borderId="0" xfId="0" applyNumberFormat="1" applyFont="1" applyAlignment="1" applyProtection="1">
      <alignment vertical="center"/>
    </xf>
    <xf numFmtId="0" fontId="44" fillId="0" borderId="11" xfId="0" applyFont="1" applyBorder="1" applyAlignment="1" applyProtection="1">
      <alignment horizontal="center" vertical="center" wrapText="1" shrinkToFit="1"/>
    </xf>
    <xf numFmtId="0" fontId="45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5" fillId="0" borderId="0" xfId="0" applyNumberFormat="1" applyFont="1" applyAlignment="1" applyProtection="1">
      <alignment vertical="center"/>
    </xf>
    <xf numFmtId="0" fontId="53" fillId="37" borderId="0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 shrinkToFit="1"/>
    </xf>
    <xf numFmtId="0" fontId="0" fillId="0" borderId="28" xfId="0" applyFill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right" vertical="center"/>
    </xf>
    <xf numFmtId="0" fontId="0" fillId="34" borderId="0" xfId="0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wrapText="1"/>
    </xf>
    <xf numFmtId="0" fontId="3" fillId="34" borderId="0" xfId="0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6" fillId="34" borderId="0" xfId="0" applyFont="1" applyFill="1" applyBorder="1" applyAlignment="1" applyProtection="1">
      <alignment horizontal="center" vertical="center"/>
    </xf>
    <xf numFmtId="0" fontId="3" fillId="34" borderId="0" xfId="0" applyFont="1" applyFill="1" applyBorder="1" applyAlignment="1" applyProtection="1">
      <alignment horizontal="right" vertical="center"/>
    </xf>
    <xf numFmtId="0" fontId="26" fillId="34" borderId="0" xfId="0" applyFont="1" applyFill="1" applyBorder="1" applyAlignment="1" applyProtection="1">
      <alignment horizontal="right" vertical="center"/>
    </xf>
    <xf numFmtId="0" fontId="0" fillId="34" borderId="0" xfId="0" applyFill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 shrinkToFit="1"/>
    </xf>
    <xf numFmtId="0" fontId="44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 wrapText="1" shrinkToFit="1"/>
    </xf>
    <xf numFmtId="0" fontId="0" fillId="34" borderId="0" xfId="0" applyFill="1" applyBorder="1" applyAlignment="1" applyProtection="1">
      <alignment vertical="center" wrapText="1" shrinkToFi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57" fillId="37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4" fillId="37" borderId="8" xfId="0" applyFont="1" applyFill="1" applyBorder="1" applyAlignment="1" applyProtection="1">
      <alignment horizontal="center" vertical="center"/>
    </xf>
    <xf numFmtId="0" fontId="3" fillId="36" borderId="1" xfId="0" applyFont="1" applyFill="1" applyBorder="1" applyAlignment="1" applyProtection="1">
      <alignment vertical="center"/>
    </xf>
    <xf numFmtId="0" fontId="0" fillId="36" borderId="1" xfId="0" applyFill="1" applyBorder="1" applyAlignment="1" applyProtection="1">
      <alignment vertical="center"/>
    </xf>
    <xf numFmtId="0" fontId="11" fillId="36" borderId="1" xfId="0" applyFont="1" applyFill="1" applyBorder="1" applyAlignment="1" applyProtection="1">
      <alignment vertical="center"/>
    </xf>
    <xf numFmtId="0" fontId="5" fillId="36" borderId="1" xfId="0" applyFont="1" applyFill="1" applyBorder="1" applyAlignment="1" applyProtection="1">
      <alignment vertical="center"/>
    </xf>
    <xf numFmtId="0" fontId="0" fillId="36" borderId="1" xfId="0" applyFill="1" applyBorder="1" applyAlignment="1" applyProtection="1">
      <alignment horizontal="center" vertical="center" wrapText="1" shrinkToFit="1"/>
    </xf>
    <xf numFmtId="0" fontId="0" fillId="36" borderId="20" xfId="0" applyFill="1" applyBorder="1" applyAlignment="1" applyProtection="1">
      <alignment horizontal="center" vertical="center" wrapText="1" shrinkToFit="1"/>
    </xf>
    <xf numFmtId="0" fontId="55" fillId="37" borderId="8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6" fillId="34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vertical="center"/>
    </xf>
    <xf numFmtId="0" fontId="0" fillId="0" borderId="13" xfId="0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left" vertical="center"/>
    </xf>
    <xf numFmtId="0" fontId="48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6" fillId="0" borderId="0" xfId="0" applyFont="1" applyAlignment="1" applyProtection="1">
      <alignment vertical="center"/>
    </xf>
    <xf numFmtId="0" fontId="77" fillId="0" borderId="0" xfId="0" applyFont="1" applyBorder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6" fillId="0" borderId="0" xfId="0" applyFont="1" applyAlignment="1" applyProtection="1">
      <alignment horizontal="right" vertical="center"/>
    </xf>
    <xf numFmtId="0" fontId="44" fillId="0" borderId="21" xfId="0" applyFont="1" applyBorder="1" applyAlignment="1" applyProtection="1">
      <alignment vertical="center"/>
    </xf>
    <xf numFmtId="0" fontId="44" fillId="0" borderId="22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44" fillId="0" borderId="15" xfId="0" applyFont="1" applyBorder="1" applyAlignment="1" applyProtection="1">
      <alignment vertical="center"/>
    </xf>
    <xf numFmtId="0" fontId="44" fillId="0" borderId="15" xfId="0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44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44" fillId="0" borderId="25" xfId="0" applyFont="1" applyBorder="1" applyAlignment="1" applyProtection="1">
      <alignment vertical="top"/>
    </xf>
    <xf numFmtId="0" fontId="5" fillId="0" borderId="26" xfId="0" applyFont="1" applyBorder="1" applyAlignment="1" applyProtection="1">
      <alignment vertical="center"/>
    </xf>
    <xf numFmtId="0" fontId="44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176" fontId="5" fillId="39" borderId="0" xfId="0" applyNumberFormat="1" applyFont="1" applyFill="1" applyAlignment="1" applyProtection="1">
      <alignment vertical="center"/>
    </xf>
    <xf numFmtId="56" fontId="5" fillId="0" borderId="0" xfId="0" applyNumberFormat="1" applyFont="1" applyAlignment="1" applyProtection="1">
      <alignment vertical="center"/>
    </xf>
    <xf numFmtId="0" fontId="64" fillId="0" borderId="0" xfId="43" applyFont="1" applyProtection="1"/>
    <xf numFmtId="0" fontId="64" fillId="0" borderId="0" xfId="43" applyFont="1" applyAlignment="1" applyProtection="1">
      <alignment horizontal="center" vertical="center"/>
    </xf>
    <xf numFmtId="0" fontId="64" fillId="0" borderId="0" xfId="43" applyFont="1" applyBorder="1" applyAlignment="1" applyProtection="1">
      <alignment horizontal="center"/>
    </xf>
    <xf numFmtId="0" fontId="64" fillId="0" borderId="0" xfId="43" applyFont="1" applyBorder="1" applyAlignment="1" applyProtection="1">
      <alignment horizontal="right"/>
    </xf>
    <xf numFmtId="0" fontId="64" fillId="0" borderId="0" xfId="43" applyFont="1" applyBorder="1" applyProtection="1"/>
    <xf numFmtId="0" fontId="65" fillId="0" borderId="0" xfId="43" applyFont="1" applyFill="1" applyAlignment="1" applyProtection="1">
      <alignment vertical="center"/>
    </xf>
    <xf numFmtId="0" fontId="67" fillId="0" borderId="0" xfId="43" applyFont="1" applyAlignment="1" applyProtection="1">
      <alignment horizontal="left" vertical="center"/>
    </xf>
    <xf numFmtId="0" fontId="68" fillId="0" borderId="0" xfId="43" applyFont="1" applyAlignment="1" applyProtection="1">
      <alignment vertical="center"/>
    </xf>
    <xf numFmtId="0" fontId="67" fillId="0" borderId="0" xfId="43" applyFont="1" applyAlignment="1" applyProtection="1">
      <alignment vertical="center"/>
    </xf>
    <xf numFmtId="0" fontId="68" fillId="0" borderId="17" xfId="43" applyFont="1" applyBorder="1" applyAlignment="1" applyProtection="1">
      <alignment horizontal="center" vertical="center"/>
    </xf>
    <xf numFmtId="0" fontId="69" fillId="0" borderId="0" xfId="43" applyFont="1" applyBorder="1" applyAlignment="1" applyProtection="1">
      <alignment horizontal="right" vertical="center"/>
    </xf>
    <xf numFmtId="0" fontId="69" fillId="0" borderId="0" xfId="43" applyFont="1" applyAlignment="1" applyProtection="1">
      <alignment vertical="center"/>
    </xf>
    <xf numFmtId="0" fontId="64" fillId="0" borderId="0" xfId="43" applyFont="1" applyAlignment="1" applyProtection="1">
      <alignment horizontal="center"/>
    </xf>
    <xf numFmtId="0" fontId="69" fillId="0" borderId="0" xfId="43" applyFont="1" applyAlignment="1" applyProtection="1">
      <alignment vertical="top"/>
    </xf>
    <xf numFmtId="0" fontId="64" fillId="0" borderId="9" xfId="43" applyFont="1" applyBorder="1" applyAlignment="1" applyProtection="1">
      <alignment horizontal="right"/>
    </xf>
    <xf numFmtId="0" fontId="64" fillId="0" borderId="9" xfId="43" applyFont="1" applyBorder="1" applyProtection="1"/>
    <xf numFmtId="0" fontId="57" fillId="37" borderId="17" xfId="43" applyFont="1" applyFill="1" applyBorder="1" applyAlignment="1" applyProtection="1">
      <alignment horizontal="center" vertical="center" wrapText="1"/>
    </xf>
    <xf numFmtId="0" fontId="68" fillId="40" borderId="2" xfId="43" applyFont="1" applyFill="1" applyBorder="1" applyAlignment="1" applyProtection="1">
      <alignment vertical="center"/>
    </xf>
    <xf numFmtId="0" fontId="68" fillId="40" borderId="45" xfId="43" applyFont="1" applyFill="1" applyBorder="1" applyAlignment="1" applyProtection="1">
      <alignment horizontal="center" vertical="center"/>
    </xf>
    <xf numFmtId="177" fontId="68" fillId="40" borderId="17" xfId="43" applyNumberFormat="1" applyFont="1" applyFill="1" applyBorder="1" applyAlignment="1" applyProtection="1">
      <alignment horizontal="right" vertical="center"/>
    </xf>
    <xf numFmtId="177" fontId="68" fillId="40" borderId="17" xfId="43" applyNumberFormat="1" applyFont="1" applyFill="1" applyBorder="1" applyAlignment="1" applyProtection="1">
      <alignment vertical="center"/>
    </xf>
    <xf numFmtId="0" fontId="64" fillId="0" borderId="0" xfId="43" applyFont="1" applyAlignment="1" applyProtection="1">
      <alignment vertical="center"/>
    </xf>
    <xf numFmtId="0" fontId="68" fillId="40" borderId="19" xfId="43" applyFont="1" applyFill="1" applyBorder="1" applyAlignment="1" applyProtection="1">
      <alignment vertical="center"/>
    </xf>
    <xf numFmtId="0" fontId="68" fillId="0" borderId="8" xfId="43" applyFont="1" applyFill="1" applyBorder="1" applyAlignment="1" applyProtection="1">
      <alignment vertical="center"/>
    </xf>
    <xf numFmtId="0" fontId="68" fillId="34" borderId="45" xfId="43" applyFont="1" applyFill="1" applyBorder="1" applyAlignment="1" applyProtection="1">
      <alignment horizontal="center" vertical="center"/>
    </xf>
    <xf numFmtId="177" fontId="68" fillId="34" borderId="17" xfId="43" applyNumberFormat="1" applyFont="1" applyFill="1" applyBorder="1" applyAlignment="1" applyProtection="1">
      <alignment horizontal="right" vertical="center"/>
    </xf>
    <xf numFmtId="177" fontId="68" fillId="34" borderId="17" xfId="43" applyNumberFormat="1" applyFont="1" applyFill="1" applyBorder="1" applyAlignment="1" applyProtection="1">
      <alignment vertical="center"/>
    </xf>
    <xf numFmtId="0" fontId="68" fillId="0" borderId="4" xfId="43" applyFont="1" applyFill="1" applyBorder="1" applyAlignment="1" applyProtection="1">
      <alignment vertical="center"/>
    </xf>
    <xf numFmtId="0" fontId="68" fillId="40" borderId="8" xfId="43" applyFont="1" applyFill="1" applyBorder="1" applyAlignment="1" applyProtection="1">
      <alignment vertical="center"/>
    </xf>
    <xf numFmtId="0" fontId="68" fillId="40" borderId="4" xfId="43" applyFont="1" applyFill="1" applyBorder="1" applyAlignment="1" applyProtection="1">
      <alignment vertical="center"/>
    </xf>
    <xf numFmtId="0" fontId="68" fillId="0" borderId="2" xfId="43" applyFont="1" applyFill="1" applyBorder="1" applyAlignment="1" applyProtection="1">
      <alignment vertical="center"/>
    </xf>
    <xf numFmtId="0" fontId="68" fillId="0" borderId="17" xfId="43" applyFont="1" applyFill="1" applyBorder="1" applyAlignment="1" applyProtection="1">
      <alignment vertical="center"/>
    </xf>
    <xf numFmtId="0" fontId="68" fillId="40" borderId="17" xfId="43" applyFont="1" applyFill="1" applyBorder="1" applyAlignment="1" applyProtection="1">
      <alignment vertical="center"/>
    </xf>
    <xf numFmtId="0" fontId="68" fillId="34" borderId="17" xfId="43" applyFont="1" applyFill="1" applyBorder="1" applyAlignment="1" applyProtection="1">
      <alignment vertical="center" shrinkToFit="1"/>
    </xf>
    <xf numFmtId="0" fontId="68" fillId="40" borderId="29" xfId="43" applyFont="1" applyFill="1" applyBorder="1" applyAlignment="1" applyProtection="1">
      <alignment vertical="center"/>
    </xf>
    <xf numFmtId="0" fontId="68" fillId="40" borderId="18" xfId="43" applyFont="1" applyFill="1" applyBorder="1" applyAlignment="1" applyProtection="1">
      <alignment horizontal="center" vertical="top"/>
    </xf>
    <xf numFmtId="0" fontId="68" fillId="0" borderId="19" xfId="43" applyFont="1" applyFill="1" applyBorder="1" applyAlignment="1" applyProtection="1">
      <alignment vertical="center"/>
    </xf>
    <xf numFmtId="0" fontId="68" fillId="0" borderId="29" xfId="43" applyFont="1" applyFill="1" applyBorder="1" applyAlignment="1" applyProtection="1">
      <alignment vertical="center"/>
    </xf>
    <xf numFmtId="0" fontId="68" fillId="0" borderId="18" xfId="43" applyFont="1" applyFill="1" applyBorder="1" applyAlignment="1" applyProtection="1">
      <alignment vertical="center"/>
    </xf>
    <xf numFmtId="0" fontId="64" fillId="0" borderId="0" xfId="43" applyFont="1" applyFill="1" applyProtection="1"/>
    <xf numFmtId="0" fontId="64" fillId="0" borderId="0" xfId="43" applyFont="1" applyFill="1" applyAlignment="1" applyProtection="1">
      <alignment horizontal="center" vertical="center"/>
    </xf>
    <xf numFmtId="0" fontId="64" fillId="0" borderId="0" xfId="43" applyFont="1" applyFill="1" applyAlignment="1" applyProtection="1">
      <alignment horizontal="center"/>
    </xf>
    <xf numFmtId="0" fontId="64" fillId="0" borderId="0" xfId="43" applyFont="1" applyFill="1" applyAlignment="1" applyProtection="1">
      <alignment horizontal="right"/>
    </xf>
    <xf numFmtId="0" fontId="64" fillId="0" borderId="0" xfId="43" applyFont="1" applyFill="1" applyAlignment="1" applyProtection="1">
      <alignment vertical="center"/>
    </xf>
    <xf numFmtId="0" fontId="63" fillId="0" borderId="47" xfId="43" applyFont="1" applyBorder="1" applyAlignment="1" applyProtection="1">
      <alignment horizontal="center" vertical="center"/>
    </xf>
    <xf numFmtId="177" fontId="63" fillId="0" borderId="48" xfId="43" applyNumberFormat="1" applyFont="1" applyBorder="1" applyAlignment="1" applyProtection="1">
      <alignment horizontal="right" vertical="center"/>
    </xf>
    <xf numFmtId="0" fontId="70" fillId="0" borderId="0" xfId="43" applyFont="1" applyAlignment="1" applyProtection="1">
      <alignment horizontal="center" vertical="center"/>
    </xf>
    <xf numFmtId="0" fontId="64" fillId="0" borderId="0" xfId="43" applyFont="1" applyAlignment="1" applyProtection="1">
      <alignment vertical="top"/>
    </xf>
    <xf numFmtId="0" fontId="72" fillId="0" borderId="0" xfId="44" applyFont="1" applyAlignment="1" applyProtection="1">
      <alignment vertical="top"/>
    </xf>
    <xf numFmtId="178" fontId="73" fillId="41" borderId="0" xfId="43" applyNumberFormat="1" applyFont="1" applyFill="1" applyProtection="1"/>
    <xf numFmtId="178" fontId="64" fillId="0" borderId="0" xfId="43" applyNumberFormat="1" applyFont="1" applyProtection="1"/>
    <xf numFmtId="0" fontId="64" fillId="0" borderId="0" xfId="43" applyFont="1" applyAlignment="1" applyProtection="1">
      <alignment horizontal="left"/>
    </xf>
    <xf numFmtId="0" fontId="64" fillId="0" borderId="0" xfId="43" applyFont="1" applyAlignment="1" applyProtection="1">
      <alignment horizontal="right"/>
    </xf>
    <xf numFmtId="179" fontId="0" fillId="38" borderId="17" xfId="0" applyNumberFormat="1" applyFill="1" applyBorder="1" applyAlignment="1" applyProtection="1">
      <alignment vertical="center"/>
      <protection locked="0"/>
    </xf>
    <xf numFmtId="0" fontId="80" fillId="38" borderId="17" xfId="0" applyFont="1" applyFill="1" applyBorder="1" applyAlignment="1" applyProtection="1">
      <alignment horizontal="center" vertical="center"/>
      <protection locked="0"/>
    </xf>
    <xf numFmtId="0" fontId="0" fillId="38" borderId="17" xfId="43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84" fillId="0" borderId="0" xfId="0" applyFont="1" applyAlignment="1" applyProtection="1">
      <alignment vertical="center"/>
    </xf>
    <xf numFmtId="38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180" fontId="5" fillId="0" borderId="0" xfId="0" applyNumberFormat="1" applyFont="1" applyAlignment="1" applyProtection="1">
      <alignment vertical="center"/>
    </xf>
    <xf numFmtId="0" fontId="5" fillId="39" borderId="0" xfId="0" applyNumberFormat="1" applyFont="1" applyFill="1" applyAlignment="1" applyProtection="1">
      <alignment vertical="center"/>
    </xf>
    <xf numFmtId="182" fontId="5" fillId="0" borderId="0" xfId="0" applyNumberFormat="1" applyFont="1" applyAlignment="1" applyProtection="1">
      <alignment vertical="center"/>
    </xf>
    <xf numFmtId="182" fontId="5" fillId="39" borderId="0" xfId="0" applyNumberFormat="1" applyFont="1" applyFill="1" applyAlignment="1" applyProtection="1">
      <alignment vertical="center"/>
    </xf>
    <xf numFmtId="0" fontId="26" fillId="37" borderId="0" xfId="0" applyFont="1" applyFill="1" applyBorder="1" applyAlignment="1" applyProtection="1">
      <alignment horizontal="center" vertical="center"/>
    </xf>
    <xf numFmtId="182" fontId="0" fillId="0" borderId="8" xfId="0" applyNumberFormat="1" applyFont="1" applyFill="1" applyBorder="1" applyAlignment="1" applyProtection="1">
      <alignment horizontal="center" vertical="center"/>
      <protection locked="0"/>
    </xf>
    <xf numFmtId="182" fontId="0" fillId="0" borderId="1" xfId="0" applyNumberFormat="1" applyFont="1" applyFill="1" applyBorder="1" applyAlignment="1" applyProtection="1">
      <alignment horizontal="center" vertical="center"/>
      <protection locked="0"/>
    </xf>
    <xf numFmtId="182" fontId="0" fillId="0" borderId="20" xfId="0" applyNumberFormat="1" applyFont="1" applyFill="1" applyBorder="1" applyAlignment="1" applyProtection="1">
      <alignment horizontal="center" vertical="center"/>
      <protection locked="0"/>
    </xf>
    <xf numFmtId="182" fontId="0" fillId="0" borderId="6" xfId="0" applyNumberFormat="1" applyFont="1" applyFill="1" applyBorder="1" applyAlignment="1" applyProtection="1">
      <alignment horizontal="center" vertical="center"/>
      <protection locked="0"/>
    </xf>
    <xf numFmtId="182" fontId="0" fillId="0" borderId="5" xfId="0" applyNumberFormat="1" applyFont="1" applyFill="1" applyBorder="1" applyAlignment="1" applyProtection="1">
      <alignment horizontal="center" vertical="center"/>
      <protection locked="0"/>
    </xf>
    <xf numFmtId="182" fontId="0" fillId="0" borderId="7" xfId="0" applyNumberFormat="1" applyFont="1" applyFill="1" applyBorder="1" applyAlignment="1" applyProtection="1">
      <alignment horizontal="center" vertical="center"/>
      <protection locked="0"/>
    </xf>
    <xf numFmtId="0" fontId="44" fillId="36" borderId="6" xfId="0" applyFont="1" applyFill="1" applyBorder="1" applyAlignment="1" applyProtection="1">
      <alignment horizontal="center" vertical="center" wrapText="1" shrinkToFit="1"/>
    </xf>
    <xf numFmtId="0" fontId="44" fillId="36" borderId="5" xfId="0" applyFont="1" applyFill="1" applyBorder="1" applyAlignment="1" applyProtection="1">
      <alignment horizontal="center" vertical="center" wrapText="1" shrinkToFit="1"/>
    </xf>
    <xf numFmtId="0" fontId="44" fillId="36" borderId="7" xfId="0" applyFont="1" applyFill="1" applyBorder="1" applyAlignment="1" applyProtection="1">
      <alignment horizontal="center" vertical="center" wrapText="1" shrinkToFit="1"/>
    </xf>
    <xf numFmtId="181" fontId="0" fillId="0" borderId="6" xfId="0" applyNumberFormat="1" applyFont="1" applyFill="1" applyBorder="1" applyAlignment="1" applyProtection="1">
      <alignment horizontal="center" vertical="center"/>
      <protection locked="0"/>
    </xf>
    <xf numFmtId="181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7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left" vertical="center"/>
    </xf>
    <xf numFmtId="0" fontId="0" fillId="38" borderId="8" xfId="0" applyFont="1" applyFill="1" applyBorder="1" applyAlignment="1" applyProtection="1">
      <alignment horizontal="center" vertical="center"/>
      <protection locked="0"/>
    </xf>
    <xf numFmtId="0" fontId="0" fillId="38" borderId="1" xfId="0" applyFont="1" applyFill="1" applyBorder="1" applyAlignment="1" applyProtection="1">
      <alignment vertical="center"/>
      <protection locked="0"/>
    </xf>
    <xf numFmtId="0" fontId="0" fillId="38" borderId="20" xfId="0" applyFont="1" applyFill="1" applyBorder="1" applyAlignment="1" applyProtection="1">
      <alignment vertical="center"/>
      <protection locked="0"/>
    </xf>
    <xf numFmtId="0" fontId="0" fillId="38" borderId="4" xfId="0" applyFont="1" applyFill="1" applyBorder="1" applyAlignment="1" applyProtection="1">
      <alignment vertical="center"/>
      <protection locked="0"/>
    </xf>
    <xf numFmtId="0" fontId="0" fillId="38" borderId="9" xfId="0" applyFont="1" applyFill="1" applyBorder="1" applyAlignment="1" applyProtection="1">
      <alignment vertical="center"/>
      <protection locked="0"/>
    </xf>
    <xf numFmtId="0" fontId="0" fillId="38" borderId="16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38" borderId="1" xfId="0" applyFill="1" applyBorder="1" applyAlignment="1" applyProtection="1">
      <alignment vertical="center"/>
      <protection locked="0"/>
    </xf>
    <xf numFmtId="0" fontId="0" fillId="38" borderId="20" xfId="0" applyFill="1" applyBorder="1" applyAlignment="1" applyProtection="1">
      <alignment vertical="center"/>
      <protection locked="0"/>
    </xf>
    <xf numFmtId="0" fontId="0" fillId="38" borderId="4" xfId="0" applyFill="1" applyBorder="1" applyAlignment="1" applyProtection="1">
      <alignment vertical="center"/>
      <protection locked="0"/>
    </xf>
    <xf numFmtId="0" fontId="0" fillId="38" borderId="9" xfId="0" applyFill="1" applyBorder="1" applyAlignment="1" applyProtection="1">
      <alignment vertical="center"/>
      <protection locked="0"/>
    </xf>
    <xf numFmtId="0" fontId="0" fillId="38" borderId="16" xfId="0" applyFill="1" applyBorder="1" applyAlignment="1" applyProtection="1">
      <alignment vertical="center"/>
      <protection locked="0"/>
    </xf>
    <xf numFmtId="0" fontId="55" fillId="37" borderId="8" xfId="0" applyFont="1" applyFill="1" applyBorder="1" applyAlignment="1" applyProtection="1">
      <alignment horizontal="center" vertical="center"/>
    </xf>
    <xf numFmtId="0" fontId="57" fillId="37" borderId="1" xfId="0" applyFont="1" applyFill="1" applyBorder="1" applyAlignment="1" applyProtection="1">
      <alignment vertical="center"/>
    </xf>
    <xf numFmtId="0" fontId="57" fillId="37" borderId="20" xfId="0" applyFont="1" applyFill="1" applyBorder="1" applyAlignment="1" applyProtection="1">
      <alignment vertical="center"/>
    </xf>
    <xf numFmtId="0" fontId="57" fillId="37" borderId="4" xfId="0" applyFont="1" applyFill="1" applyBorder="1" applyAlignment="1" applyProtection="1">
      <alignment vertical="center"/>
    </xf>
    <xf numFmtId="0" fontId="57" fillId="37" borderId="9" xfId="0" applyFont="1" applyFill="1" applyBorder="1" applyAlignment="1" applyProtection="1">
      <alignment vertical="center"/>
    </xf>
    <xf numFmtId="0" fontId="57" fillId="37" borderId="16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vertical="center"/>
    </xf>
    <xf numFmtId="0" fontId="44" fillId="36" borderId="6" xfId="0" applyFont="1" applyFill="1" applyBorder="1" applyAlignment="1" applyProtection="1">
      <alignment horizontal="center" vertical="center"/>
    </xf>
    <xf numFmtId="0" fontId="44" fillId="36" borderId="5" xfId="0" applyFont="1" applyFill="1" applyBorder="1" applyAlignment="1" applyProtection="1">
      <alignment horizontal="center" vertical="center"/>
    </xf>
    <xf numFmtId="0" fontId="44" fillId="36" borderId="8" xfId="0" applyFont="1" applyFill="1" applyBorder="1" applyAlignment="1" applyProtection="1">
      <alignment horizontal="center" vertical="center"/>
    </xf>
    <xf numFmtId="0" fontId="44" fillId="36" borderId="1" xfId="0" applyFont="1" applyFill="1" applyBorder="1" applyAlignment="1" applyProtection="1">
      <alignment horizontal="center" vertical="center"/>
    </xf>
    <xf numFmtId="0" fontId="44" fillId="36" borderId="20" xfId="0" applyFont="1" applyFill="1" applyBorder="1" applyAlignment="1" applyProtection="1">
      <alignment horizontal="center" vertical="center"/>
    </xf>
    <xf numFmtId="0" fontId="44" fillId="36" borderId="4" xfId="0" applyFont="1" applyFill="1" applyBorder="1" applyAlignment="1" applyProtection="1">
      <alignment horizontal="center" vertical="center"/>
    </xf>
    <xf numFmtId="0" fontId="44" fillId="36" borderId="9" xfId="0" applyFont="1" applyFill="1" applyBorder="1" applyAlignment="1" applyProtection="1">
      <alignment horizontal="center" vertical="center"/>
    </xf>
    <xf numFmtId="0" fontId="44" fillId="36" borderId="16" xfId="0" applyFont="1" applyFill="1" applyBorder="1" applyAlignment="1" applyProtection="1">
      <alignment horizontal="center" vertical="center"/>
    </xf>
    <xf numFmtId="0" fontId="44" fillId="36" borderId="7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wrapText="1"/>
    </xf>
    <xf numFmtId="0" fontId="55" fillId="37" borderId="20" xfId="0" applyFont="1" applyFill="1" applyBorder="1" applyAlignment="1" applyProtection="1">
      <alignment horizontal="center" vertical="center"/>
    </xf>
    <xf numFmtId="0" fontId="55" fillId="37" borderId="4" xfId="0" applyFont="1" applyFill="1" applyBorder="1" applyAlignment="1" applyProtection="1">
      <alignment horizontal="center" vertical="center"/>
    </xf>
    <xf numFmtId="0" fontId="55" fillId="37" borderId="16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45" fillId="0" borderId="29" xfId="0" applyFont="1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shrinkToFit="1"/>
    </xf>
    <xf numFmtId="0" fontId="45" fillId="0" borderId="30" xfId="0" applyFont="1" applyBorder="1" applyAlignment="1" applyProtection="1">
      <alignment horizontal="center" vertical="center" wrapText="1" shrinkToFit="1"/>
    </xf>
    <xf numFmtId="0" fontId="45" fillId="0" borderId="18" xfId="0" applyFont="1" applyBorder="1" applyAlignment="1" applyProtection="1">
      <alignment horizontal="center" vertical="center" wrapText="1" shrinkToFit="1"/>
    </xf>
    <xf numFmtId="0" fontId="45" fillId="0" borderId="19" xfId="0" applyFont="1" applyBorder="1" applyAlignment="1" applyProtection="1">
      <alignment horizontal="center" vertical="center" wrapText="1" shrinkToFit="1"/>
    </xf>
    <xf numFmtId="0" fontId="0" fillId="0" borderId="31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 shrinkToFit="1"/>
    </xf>
    <xf numFmtId="0" fontId="49" fillId="37" borderId="0" xfId="0" applyFont="1" applyFill="1" applyBorder="1" applyAlignment="1" applyProtection="1">
      <alignment horizontal="center" vertical="center" shrinkToFit="1"/>
    </xf>
    <xf numFmtId="0" fontId="23" fillId="37" borderId="0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shrinkToFit="1"/>
    </xf>
    <xf numFmtId="0" fontId="57" fillId="37" borderId="6" xfId="0" applyFont="1" applyFill="1" applyBorder="1" applyAlignment="1" applyProtection="1">
      <alignment horizontal="center" vertical="center"/>
    </xf>
    <xf numFmtId="0" fontId="57" fillId="37" borderId="7" xfId="0" applyFont="1" applyFill="1" applyBorder="1" applyAlignment="1" applyProtection="1">
      <alignment horizontal="center" vertical="center"/>
    </xf>
    <xf numFmtId="49" fontId="28" fillId="37" borderId="8" xfId="0" applyNumberFormat="1" applyFont="1" applyFill="1" applyBorder="1" applyAlignment="1" applyProtection="1">
      <alignment horizontal="center" vertical="center" wrapText="1" shrinkToFit="1"/>
    </xf>
    <xf numFmtId="0" fontId="23" fillId="37" borderId="1" xfId="0" applyFont="1" applyFill="1" applyBorder="1" applyAlignment="1" applyProtection="1">
      <alignment vertical="center"/>
    </xf>
    <xf numFmtId="0" fontId="23" fillId="37" borderId="20" xfId="0" applyFont="1" applyFill="1" applyBorder="1" applyAlignment="1" applyProtection="1">
      <alignment vertical="center"/>
    </xf>
    <xf numFmtId="0" fontId="45" fillId="4" borderId="30" xfId="0" applyFont="1" applyFill="1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 vertical="center" wrapText="1" shrinkToFit="1"/>
    </xf>
    <xf numFmtId="0" fontId="0" fillId="38" borderId="8" xfId="0" applyFill="1" applyBorder="1" applyAlignment="1" applyProtection="1">
      <alignment vertical="center"/>
      <protection locked="0"/>
    </xf>
    <xf numFmtId="0" fontId="0" fillId="38" borderId="2" xfId="0" applyFill="1" applyBorder="1" applyAlignment="1" applyProtection="1">
      <alignment vertical="center"/>
      <protection locked="0"/>
    </xf>
    <xf numFmtId="0" fontId="0" fillId="38" borderId="0" xfId="0" applyFill="1" applyBorder="1" applyAlignment="1" applyProtection="1">
      <alignment vertical="center"/>
      <protection locked="0"/>
    </xf>
    <xf numFmtId="0" fontId="0" fillId="38" borderId="1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53" fillId="37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28" fillId="37" borderId="8" xfId="0" applyNumberFormat="1" applyFont="1" applyFill="1" applyBorder="1" applyAlignment="1" applyProtection="1">
      <alignment horizontal="center" vertical="center" wrapText="1" shrinkToFit="1"/>
    </xf>
    <xf numFmtId="49" fontId="28" fillId="37" borderId="1" xfId="0" applyNumberFormat="1" applyFont="1" applyFill="1" applyBorder="1" applyAlignment="1" applyProtection="1">
      <alignment horizontal="center" vertical="center" wrapText="1" shrinkToFit="1"/>
    </xf>
    <xf numFmtId="49" fontId="28" fillId="37" borderId="20" xfId="0" applyNumberFormat="1" applyFont="1" applyFill="1" applyBorder="1" applyAlignment="1" applyProtection="1">
      <alignment horizontal="center" vertical="center" wrapText="1" shrinkToFit="1"/>
    </xf>
    <xf numFmtId="49" fontId="28" fillId="37" borderId="4" xfId="0" applyNumberFormat="1" applyFont="1" applyFill="1" applyBorder="1" applyAlignment="1" applyProtection="1">
      <alignment horizontal="center" vertical="center" wrapText="1" shrinkToFit="1"/>
    </xf>
    <xf numFmtId="49" fontId="28" fillId="37" borderId="9" xfId="0" applyNumberFormat="1" applyFont="1" applyFill="1" applyBorder="1" applyAlignment="1" applyProtection="1">
      <alignment horizontal="center" vertical="center" wrapText="1" shrinkToFit="1"/>
    </xf>
    <xf numFmtId="49" fontId="28" fillId="37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 shrinkToFit="1"/>
    </xf>
    <xf numFmtId="0" fontId="47" fillId="36" borderId="17" xfId="0" applyFont="1" applyFill="1" applyBorder="1" applyAlignment="1" applyProtection="1">
      <alignment horizontal="center" vertical="center"/>
    </xf>
    <xf numFmtId="0" fontId="0" fillId="36" borderId="17" xfId="0" applyFill="1" applyBorder="1" applyAlignment="1" applyProtection="1">
      <alignment horizontal="center" vertical="center"/>
    </xf>
    <xf numFmtId="179" fontId="44" fillId="0" borderId="6" xfId="0" applyNumberFormat="1" applyFont="1" applyFill="1" applyBorder="1" applyAlignment="1" applyProtection="1">
      <alignment horizontal="center" vertical="center"/>
    </xf>
    <xf numFmtId="179" fontId="0" fillId="0" borderId="5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shrinkToFit="1"/>
    </xf>
    <xf numFmtId="0" fontId="51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8" fillId="37" borderId="8" xfId="0" applyFont="1" applyFill="1" applyBorder="1" applyAlignment="1" applyProtection="1">
      <alignment horizontal="center" vertical="center"/>
    </xf>
    <xf numFmtId="0" fontId="58" fillId="37" borderId="1" xfId="0" applyFont="1" applyFill="1" applyBorder="1" applyAlignment="1" applyProtection="1">
      <alignment horizontal="center" vertical="center"/>
    </xf>
    <xf numFmtId="0" fontId="58" fillId="37" borderId="1" xfId="0" applyFont="1" applyFill="1" applyBorder="1" applyAlignment="1" applyProtection="1">
      <alignment vertical="center"/>
    </xf>
    <xf numFmtId="0" fontId="58" fillId="37" borderId="20" xfId="0" applyFont="1" applyFill="1" applyBorder="1" applyAlignment="1" applyProtection="1">
      <alignment vertical="center"/>
    </xf>
    <xf numFmtId="0" fontId="44" fillId="38" borderId="6" xfId="0" applyFont="1" applyFill="1" applyBorder="1" applyAlignment="1" applyProtection="1">
      <alignment horizontal="left" vertical="center"/>
      <protection locked="0"/>
    </xf>
    <xf numFmtId="0" fontId="0" fillId="38" borderId="5" xfId="0" applyFill="1" applyBorder="1" applyAlignment="1" applyProtection="1">
      <alignment horizontal="left" vertical="center"/>
      <protection locked="0"/>
    </xf>
    <xf numFmtId="0" fontId="0" fillId="38" borderId="5" xfId="0" applyFill="1" applyBorder="1" applyAlignment="1" applyProtection="1">
      <alignment vertical="center"/>
      <protection locked="0"/>
    </xf>
    <xf numFmtId="0" fontId="0" fillId="38" borderId="7" xfId="0" applyFill="1" applyBorder="1" applyAlignment="1" applyProtection="1">
      <alignment vertical="center"/>
      <protection locked="0"/>
    </xf>
    <xf numFmtId="0" fontId="0" fillId="38" borderId="1" xfId="0" applyFill="1" applyBorder="1" applyAlignment="1" applyProtection="1">
      <alignment horizontal="left" vertical="center"/>
      <protection locked="0"/>
    </xf>
    <xf numFmtId="0" fontId="0" fillId="38" borderId="20" xfId="0" applyFill="1" applyBorder="1" applyAlignment="1" applyProtection="1">
      <alignment horizontal="left" vertical="center"/>
      <protection locked="0"/>
    </xf>
    <xf numFmtId="0" fontId="45" fillId="34" borderId="0" xfId="0" applyFont="1" applyFill="1" applyBorder="1" applyAlignment="1" applyProtection="1">
      <alignment horizontal="left" vertical="center"/>
    </xf>
    <xf numFmtId="0" fontId="45" fillId="4" borderId="18" xfId="0" applyFont="1" applyFill="1" applyBorder="1" applyAlignment="1" applyProtection="1">
      <alignment horizontal="center" vertical="center" wrapText="1" shrinkToFit="1"/>
    </xf>
    <xf numFmtId="0" fontId="45" fillId="4" borderId="19" xfId="0" applyFont="1" applyFill="1" applyBorder="1" applyAlignment="1" applyProtection="1">
      <alignment horizontal="center" vertical="center" wrapText="1" shrinkToFit="1"/>
    </xf>
    <xf numFmtId="0" fontId="0" fillId="0" borderId="3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45" fillId="34" borderId="0" xfId="0" applyFont="1" applyFill="1" applyBorder="1" applyAlignment="1" applyProtection="1">
      <alignment horizontal="left" vertical="center" wrapText="1"/>
    </xf>
    <xf numFmtId="0" fontId="45" fillId="34" borderId="11" xfId="0" applyFont="1" applyFill="1" applyBorder="1" applyAlignment="1" applyProtection="1">
      <alignment horizontal="left" vertical="center" wrapText="1"/>
    </xf>
    <xf numFmtId="0" fontId="50" fillId="0" borderId="13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36" borderId="6" xfId="0" applyFill="1" applyBorder="1" applyAlignment="1" applyProtection="1">
      <alignment horizontal="center" vertical="center"/>
    </xf>
    <xf numFmtId="0" fontId="0" fillId="36" borderId="5" xfId="0" applyFill="1" applyBorder="1" applyAlignment="1" applyProtection="1">
      <alignment horizontal="center" vertical="center"/>
    </xf>
    <xf numFmtId="0" fontId="0" fillId="36" borderId="7" xfId="0" applyFill="1" applyBorder="1" applyAlignment="1" applyProtection="1">
      <alignment horizontal="center" vertical="center"/>
    </xf>
    <xf numFmtId="38" fontId="0" fillId="0" borderId="6" xfId="42" applyFont="1" applyFill="1" applyBorder="1" applyAlignment="1" applyProtection="1">
      <alignment horizontal="center" vertical="center"/>
    </xf>
    <xf numFmtId="38" fontId="0" fillId="0" borderId="5" xfId="42" applyFont="1" applyFill="1" applyBorder="1" applyAlignment="1" applyProtection="1">
      <alignment horizontal="center" vertical="center"/>
    </xf>
    <xf numFmtId="38" fontId="0" fillId="0" borderId="7" xfId="42" applyFont="1" applyFill="1" applyBorder="1" applyAlignment="1" applyProtection="1">
      <alignment horizontal="center" vertical="center"/>
    </xf>
    <xf numFmtId="0" fontId="28" fillId="37" borderId="6" xfId="0" applyNumberFormat="1" applyFont="1" applyFill="1" applyBorder="1" applyAlignment="1" applyProtection="1">
      <alignment horizontal="center" vertical="center" wrapText="1" shrinkToFit="1"/>
    </xf>
    <xf numFmtId="0" fontId="23" fillId="37" borderId="5" xfId="0" applyFont="1" applyFill="1" applyBorder="1" applyAlignment="1" applyProtection="1">
      <alignment vertical="center"/>
    </xf>
    <xf numFmtId="0" fontId="23" fillId="37" borderId="7" xfId="0" applyFont="1" applyFill="1" applyBorder="1" applyAlignment="1" applyProtection="1">
      <alignment vertical="center"/>
    </xf>
    <xf numFmtId="0" fontId="45" fillId="0" borderId="33" xfId="0" applyFont="1" applyBorder="1" applyAlignment="1" applyProtection="1">
      <alignment horizontal="center" vertical="center" wrapText="1" shrinkToFit="1"/>
    </xf>
    <xf numFmtId="0" fontId="0" fillId="0" borderId="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38" borderId="43" xfId="0" applyFill="1" applyBorder="1" applyAlignment="1" applyProtection="1">
      <alignment vertical="center"/>
      <protection locked="0"/>
    </xf>
    <xf numFmtId="0" fontId="0" fillId="38" borderId="26" xfId="0" applyFill="1" applyBorder="1" applyAlignment="1" applyProtection="1">
      <alignment vertical="center"/>
      <protection locked="0"/>
    </xf>
    <xf numFmtId="0" fontId="0" fillId="38" borderId="44" xfId="0" applyFill="1" applyBorder="1" applyAlignment="1" applyProtection="1">
      <alignment vertical="center"/>
      <protection locked="0"/>
    </xf>
    <xf numFmtId="0" fontId="44" fillId="0" borderId="4" xfId="0" applyFont="1" applyFill="1" applyBorder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 vertical="center"/>
    </xf>
    <xf numFmtId="0" fontId="0" fillId="38" borderId="9" xfId="0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58" fillId="37" borderId="6" xfId="0" applyFont="1" applyFill="1" applyBorder="1" applyAlignment="1" applyProtection="1">
      <alignment horizontal="center" vertical="center" wrapText="1"/>
    </xf>
    <xf numFmtId="0" fontId="58" fillId="37" borderId="5" xfId="0" applyFont="1" applyFill="1" applyBorder="1" applyAlignment="1" applyProtection="1">
      <alignment horizontal="center" vertical="center"/>
    </xf>
    <xf numFmtId="0" fontId="58" fillId="37" borderId="5" xfId="0" applyFont="1" applyFill="1" applyBorder="1" applyAlignment="1" applyProtection="1">
      <alignment vertical="center"/>
    </xf>
    <xf numFmtId="0" fontId="58" fillId="37" borderId="7" xfId="0" applyFont="1" applyFill="1" applyBorder="1" applyAlignment="1" applyProtection="1">
      <alignment vertical="center"/>
    </xf>
    <xf numFmtId="0" fontId="25" fillId="35" borderId="0" xfId="0" applyFont="1" applyFill="1" applyBorder="1" applyAlignment="1" applyProtection="1">
      <alignment horizontal="center" vertical="center"/>
    </xf>
    <xf numFmtId="0" fontId="44" fillId="38" borderId="8" xfId="0" applyFont="1" applyFill="1" applyBorder="1" applyAlignment="1" applyProtection="1">
      <alignment horizontal="left" vertical="center" wrapText="1"/>
      <protection locked="0"/>
    </xf>
    <xf numFmtId="0" fontId="0" fillId="38" borderId="2" xfId="0" applyFill="1" applyBorder="1" applyAlignment="1" applyProtection="1">
      <alignment horizontal="left" vertical="center"/>
      <protection locked="0"/>
    </xf>
    <xf numFmtId="0" fontId="0" fillId="38" borderId="0" xfId="0" applyFill="1" applyAlignment="1" applyProtection="1">
      <alignment horizontal="left" vertical="center"/>
      <protection locked="0"/>
    </xf>
    <xf numFmtId="0" fontId="0" fillId="38" borderId="10" xfId="0" applyFill="1" applyBorder="1" applyAlignment="1" applyProtection="1">
      <alignment horizontal="left" vertical="center"/>
      <protection locked="0"/>
    </xf>
    <xf numFmtId="0" fontId="0" fillId="38" borderId="4" xfId="0" applyFill="1" applyBorder="1" applyAlignment="1" applyProtection="1">
      <alignment horizontal="left" vertical="center"/>
      <protection locked="0"/>
    </xf>
    <xf numFmtId="0" fontId="0" fillId="38" borderId="9" xfId="0" applyFill="1" applyBorder="1" applyAlignment="1" applyProtection="1">
      <alignment horizontal="left" vertical="center"/>
      <protection locked="0"/>
    </xf>
    <xf numFmtId="0" fontId="0" fillId="38" borderId="16" xfId="0" applyFill="1" applyBorder="1" applyAlignment="1" applyProtection="1">
      <alignment horizontal="left" vertical="center"/>
      <protection locked="0"/>
    </xf>
    <xf numFmtId="0" fontId="0" fillId="38" borderId="8" xfId="0" applyFill="1" applyBorder="1" applyAlignment="1" applyProtection="1">
      <alignment horizontal="center" vertical="center"/>
      <protection locked="0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4" xfId="0" applyFill="1" applyBorder="1" applyAlignment="1" applyProtection="1">
      <alignment horizontal="center" vertical="center"/>
      <protection locked="0"/>
    </xf>
    <xf numFmtId="0" fontId="0" fillId="38" borderId="16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176" fontId="44" fillId="38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3" fillId="34" borderId="0" xfId="0" applyFont="1" applyFill="1" applyBorder="1" applyAlignment="1" applyProtection="1">
      <alignment horizontal="left" vertical="center" wrapText="1"/>
    </xf>
    <xf numFmtId="0" fontId="68" fillId="0" borderId="6" xfId="43" applyFont="1" applyFill="1" applyBorder="1" applyAlignment="1" applyProtection="1">
      <alignment horizontal="left" vertical="center"/>
    </xf>
    <xf numFmtId="0" fontId="68" fillId="0" borderId="5" xfId="43" applyFont="1" applyFill="1" applyBorder="1" applyAlignment="1" applyProtection="1">
      <alignment horizontal="left" vertical="center"/>
    </xf>
    <xf numFmtId="0" fontId="64" fillId="0" borderId="0" xfId="43" applyFont="1" applyFill="1" applyBorder="1" applyAlignment="1" applyProtection="1">
      <alignment horizontal="center" vertical="center"/>
    </xf>
    <xf numFmtId="0" fontId="64" fillId="0" borderId="46" xfId="43" applyFont="1" applyFill="1" applyBorder="1" applyAlignment="1" applyProtection="1">
      <alignment horizontal="center" vertical="center"/>
    </xf>
    <xf numFmtId="0" fontId="69" fillId="0" borderId="0" xfId="43" applyFont="1" applyAlignment="1" applyProtection="1">
      <alignment horizontal="left" vertical="center" shrinkToFit="1"/>
    </xf>
    <xf numFmtId="0" fontId="68" fillId="40" borderId="6" xfId="43" applyFont="1" applyFill="1" applyBorder="1" applyAlignment="1" applyProtection="1">
      <alignment horizontal="left" vertical="center"/>
    </xf>
    <xf numFmtId="0" fontId="68" fillId="40" borderId="5" xfId="43" applyFont="1" applyFill="1" applyBorder="1" applyAlignment="1" applyProtection="1">
      <alignment horizontal="left" vertical="center"/>
    </xf>
    <xf numFmtId="0" fontId="68" fillId="0" borderId="6" xfId="43" applyFont="1" applyFill="1" applyBorder="1" applyAlignment="1" applyProtection="1">
      <alignment horizontal="left" vertical="center" shrinkToFit="1"/>
    </xf>
    <xf numFmtId="0" fontId="68" fillId="0" borderId="5" xfId="43" applyFont="1" applyFill="1" applyBorder="1" applyAlignment="1" applyProtection="1">
      <alignment horizontal="left" vertical="center" shrinkToFit="1"/>
    </xf>
    <xf numFmtId="0" fontId="68" fillId="34" borderId="6" xfId="43" applyFont="1" applyFill="1" applyBorder="1" applyAlignment="1" applyProtection="1">
      <alignment horizontal="left" vertical="center"/>
    </xf>
    <xf numFmtId="0" fontId="68" fillId="34" borderId="5" xfId="43" applyFont="1" applyFill="1" applyBorder="1" applyAlignment="1" applyProtection="1">
      <alignment horizontal="left" vertical="center"/>
    </xf>
    <xf numFmtId="0" fontId="65" fillId="37" borderId="0" xfId="43" applyFont="1" applyFill="1" applyAlignment="1" applyProtection="1">
      <alignment horizontal="center" vertical="center"/>
    </xf>
    <xf numFmtId="0" fontId="57" fillId="37" borderId="17" xfId="43" applyFont="1" applyFill="1" applyBorder="1" applyAlignment="1" applyProtection="1">
      <alignment horizontal="center" vertical="center"/>
    </xf>
    <xf numFmtId="0" fontId="68" fillId="0" borderId="6" xfId="43" applyFont="1" applyBorder="1" applyAlignment="1" applyProtection="1">
      <alignment horizontal="center" vertical="center"/>
    </xf>
    <xf numFmtId="0" fontId="68" fillId="0" borderId="7" xfId="43" applyFont="1" applyBorder="1" applyAlignment="1" applyProtection="1">
      <alignment horizontal="center" vertical="center"/>
    </xf>
    <xf numFmtId="0" fontId="57" fillId="37" borderId="8" xfId="43" applyFont="1" applyFill="1" applyBorder="1" applyAlignment="1" applyProtection="1">
      <alignment horizontal="center" vertical="center"/>
    </xf>
    <xf numFmtId="0" fontId="57" fillId="37" borderId="1" xfId="43" applyFont="1" applyFill="1" applyBorder="1" applyAlignment="1" applyProtection="1">
      <alignment horizontal="center" vertical="center"/>
    </xf>
    <xf numFmtId="0" fontId="57" fillId="37" borderId="20" xfId="43" applyFont="1" applyFill="1" applyBorder="1" applyAlignment="1" applyProtection="1">
      <alignment horizontal="center" vertical="center"/>
    </xf>
    <xf numFmtId="0" fontId="57" fillId="37" borderId="4" xfId="43" applyFont="1" applyFill="1" applyBorder="1" applyAlignment="1" applyProtection="1">
      <alignment horizontal="center" vertical="center"/>
    </xf>
    <xf numFmtId="0" fontId="57" fillId="37" borderId="9" xfId="43" applyFont="1" applyFill="1" applyBorder="1" applyAlignment="1" applyProtection="1">
      <alignment horizontal="center" vertical="center"/>
    </xf>
    <xf numFmtId="0" fontId="57" fillId="37" borderId="16" xfId="43" applyFont="1" applyFill="1" applyBorder="1" applyAlignment="1" applyProtection="1">
      <alignment horizontal="center" vertical="center"/>
    </xf>
    <xf numFmtId="0" fontId="55" fillId="37" borderId="29" xfId="43" applyFont="1" applyFill="1" applyBorder="1" applyAlignment="1" applyProtection="1">
      <alignment horizontal="center" vertical="center" wrapText="1"/>
    </xf>
    <xf numFmtId="0" fontId="55" fillId="37" borderId="19" xfId="43" applyFont="1" applyFill="1" applyBorder="1" applyAlignment="1" applyProtection="1">
      <alignment horizontal="center" vertical="center" wrapText="1"/>
    </xf>
    <xf numFmtId="0" fontId="56" fillId="37" borderId="17" xfId="43" applyFont="1" applyFill="1" applyBorder="1" applyAlignment="1" applyProtection="1">
      <alignment horizontal="center" vertical="center"/>
    </xf>
    <xf numFmtId="0" fontId="79" fillId="37" borderId="17" xfId="43" applyFont="1" applyFill="1" applyBorder="1" applyAlignment="1" applyProtection="1">
      <alignment horizontal="center"/>
    </xf>
    <xf numFmtId="0" fontId="57" fillId="37" borderId="17" xfId="0" applyFont="1" applyFill="1" applyBorder="1" applyAlignment="1">
      <alignment horizontal="center" vertical="center"/>
    </xf>
    <xf numFmtId="0" fontId="65" fillId="3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38" borderId="17" xfId="0" applyFill="1" applyBorder="1" applyAlignment="1" applyProtection="1">
      <alignment vertical="center"/>
      <protection locked="0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/>
    <xf numFmtId="0" fontId="14" fillId="0" borderId="17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6F72C13D-E37B-4F13-B91B-2A596317DD2F}"/>
    <cellStyle name="良い" xfId="41" builtinId="26" customBuiltin="1"/>
  </cellStyles>
  <dxfs count="1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66380</xdr:colOff>
      <xdr:row>81</xdr:row>
      <xdr:rowOff>56092</xdr:rowOff>
    </xdr:from>
    <xdr:to>
      <xdr:col>15</xdr:col>
      <xdr:colOff>27835</xdr:colOff>
      <xdr:row>87</xdr:row>
      <xdr:rowOff>234350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22BCE83-FD74-4906-905D-37102D4E62AD}"/>
            </a:ext>
          </a:extLst>
        </xdr:cNvPr>
        <xdr:cNvGrpSpPr>
          <a:grpSpLocks/>
        </xdr:cNvGrpSpPr>
      </xdr:nvGrpSpPr>
      <xdr:grpSpPr bwMode="auto">
        <a:xfrm>
          <a:off x="66380" y="16239067"/>
          <a:ext cx="3352355" cy="1511758"/>
          <a:chOff x="65462" y="16434503"/>
          <a:chExt cx="3487764" cy="1557227"/>
        </a:xfrm>
      </xdr:grpSpPr>
      <xdr:pic>
        <xdr:nvPicPr>
          <xdr:cNvPr id="3" name="図 61">
            <a:extLst>
              <a:ext uri="{FF2B5EF4-FFF2-40B4-BE49-F238E27FC236}">
                <a16:creationId xmlns:a16="http://schemas.microsoft.com/office/drawing/2014/main" id="{47CBE3A8-7EAC-4C29-A3CA-63EDDD1AC4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6726" y="17469715"/>
            <a:ext cx="711444" cy="4542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 fLocksText="0">
        <xdr:nvSpPr>
          <xdr:cNvPr id="5" name="角丸四角形 46">
            <a:extLst>
              <a:ext uri="{FF2B5EF4-FFF2-40B4-BE49-F238E27FC236}">
                <a16:creationId xmlns:a16="http://schemas.microsoft.com/office/drawing/2014/main" id="{1F606054-8841-4E99-90B4-843A14E55E8E}"/>
              </a:ext>
            </a:extLst>
          </xdr:cNvPr>
          <xdr:cNvSpPr>
            <a:spLocks noChangeArrowheads="1"/>
          </xdr:cNvSpPr>
        </xdr:nvSpPr>
        <xdr:spPr bwMode="auto">
          <a:xfrm>
            <a:off x="1076394" y="17267677"/>
            <a:ext cx="922126" cy="714242"/>
          </a:xfrm>
          <a:prstGeom prst="roundRect">
            <a:avLst>
              <a:gd name="adj" fmla="val 16667"/>
            </a:avLst>
          </a:prstGeom>
          <a:noFill/>
          <a:ln w="25400" algn="ctr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⑤商品券</a:t>
            </a:r>
          </a:p>
        </xdr:txBody>
      </xdr:sp>
      <xdr:sp macro="" textlink="" fLocksText="0">
        <xdr:nvSpPr>
          <xdr:cNvPr id="6" name="角丸四角形 47">
            <a:extLst>
              <a:ext uri="{FF2B5EF4-FFF2-40B4-BE49-F238E27FC236}">
                <a16:creationId xmlns:a16="http://schemas.microsoft.com/office/drawing/2014/main" id="{CA492521-6460-4C25-88AE-839F60F303F4}"/>
              </a:ext>
            </a:extLst>
          </xdr:cNvPr>
          <xdr:cNvSpPr>
            <a:spLocks noChangeArrowheads="1"/>
          </xdr:cNvSpPr>
        </xdr:nvSpPr>
        <xdr:spPr bwMode="auto">
          <a:xfrm>
            <a:off x="1066637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②商品券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7" name="角丸四角形 48">
            <a:extLst>
              <a:ext uri="{FF2B5EF4-FFF2-40B4-BE49-F238E27FC236}">
                <a16:creationId xmlns:a16="http://schemas.microsoft.com/office/drawing/2014/main" id="{8341509A-1AE6-45A1-87DE-AB56EDA26ED9}"/>
              </a:ext>
            </a:extLst>
          </xdr:cNvPr>
          <xdr:cNvSpPr>
            <a:spLocks noChangeArrowheads="1"/>
          </xdr:cNvSpPr>
        </xdr:nvSpPr>
        <xdr:spPr bwMode="auto">
          <a:xfrm>
            <a:off x="66032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①商品券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9" name="角丸四角形 51">
            <a:extLst>
              <a:ext uri="{FF2B5EF4-FFF2-40B4-BE49-F238E27FC236}">
                <a16:creationId xmlns:a16="http://schemas.microsoft.com/office/drawing/2014/main" id="{4AA58E5B-21AB-4336-971C-65D95748A005}"/>
              </a:ext>
            </a:extLst>
          </xdr:cNvPr>
          <xdr:cNvSpPr>
            <a:spLocks noChangeArrowheads="1"/>
          </xdr:cNvSpPr>
        </xdr:nvSpPr>
        <xdr:spPr bwMode="auto">
          <a:xfrm>
            <a:off x="65462" y="17277489"/>
            <a:ext cx="922126" cy="71424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 fLocksText="0">
        <xdr:nvSpPr>
          <xdr:cNvPr id="10" name="角丸四角形 52">
            <a:extLst>
              <a:ext uri="{FF2B5EF4-FFF2-40B4-BE49-F238E27FC236}">
                <a16:creationId xmlns:a16="http://schemas.microsoft.com/office/drawing/2014/main" id="{041093BC-09DA-47A3-B6E3-6C66B5406791}"/>
              </a:ext>
            </a:extLst>
          </xdr:cNvPr>
          <xdr:cNvSpPr>
            <a:spLocks noChangeArrowheads="1"/>
          </xdr:cNvSpPr>
        </xdr:nvSpPr>
        <xdr:spPr bwMode="auto">
          <a:xfrm>
            <a:off x="2073239" y="17267677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>
        <xdr:nvSpPr>
          <xdr:cNvPr id="13" name="テキスト ボックス 16">
            <a:extLst>
              <a:ext uri="{FF2B5EF4-FFF2-40B4-BE49-F238E27FC236}">
                <a16:creationId xmlns:a16="http://schemas.microsoft.com/office/drawing/2014/main" id="{B5BDD5C7-E4F1-4B1B-BF61-34A0BD6EE8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7899" y="17284164"/>
            <a:ext cx="838946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⑥共通入館券</a:t>
            </a:r>
          </a:p>
        </xdr:txBody>
      </xdr:sp>
      <xdr:sp macro="" textlink="">
        <xdr:nvSpPr>
          <xdr:cNvPr id="14" name="テキスト ボックス 1">
            <a:extLst>
              <a:ext uri="{FF2B5EF4-FFF2-40B4-BE49-F238E27FC236}">
                <a16:creationId xmlns:a16="http://schemas.microsoft.com/office/drawing/2014/main" id="{EEB5AD82-BDB8-4B96-9A08-C113440B4F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749" y="17304796"/>
            <a:ext cx="843647" cy="2380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④映画観賞券</a:t>
            </a:r>
            <a:endParaRPr lang="ja-JP" altLang="ja-JP">
              <a:effectLst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E9829FDF-98DF-47A6-B292-F3FA91168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4734" y="16463463"/>
            <a:ext cx="38492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17" name="図 1">
            <a:extLst>
              <a:ext uri="{FF2B5EF4-FFF2-40B4-BE49-F238E27FC236}">
                <a16:creationId xmlns:a16="http://schemas.microsoft.com/office/drawing/2014/main" id="{3801D414-C332-4318-ACB6-0C934A598A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511" y="17519807"/>
            <a:ext cx="507023" cy="397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22190</xdr:colOff>
      <xdr:row>81</xdr:row>
      <xdr:rowOff>63034</xdr:rowOff>
    </xdr:from>
    <xdr:to>
      <xdr:col>12</xdr:col>
      <xdr:colOff>57200</xdr:colOff>
      <xdr:row>84</xdr:row>
      <xdr:rowOff>100137</xdr:rowOff>
    </xdr:to>
    <xdr:sp macro="" textlink="" fLocksText="0">
      <xdr:nvSpPr>
        <xdr:cNvPr id="19" name="角丸四角形 45">
          <a:extLst>
            <a:ext uri="{FF2B5EF4-FFF2-40B4-BE49-F238E27FC236}">
              <a16:creationId xmlns:a16="http://schemas.microsoft.com/office/drawing/2014/main" id="{E14A14A8-B508-46AC-A51F-92351AF1A234}"/>
            </a:ext>
          </a:extLst>
        </xdr:cNvPr>
        <xdr:cNvSpPr>
          <a:spLocks noChangeArrowheads="1"/>
        </xdr:cNvSpPr>
      </xdr:nvSpPr>
      <xdr:spPr bwMode="auto">
        <a:xfrm>
          <a:off x="1936715" y="16179334"/>
          <a:ext cx="892260" cy="684803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③商品券</a:t>
          </a: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ﾛｺﾞ</a:t>
          </a:r>
        </a:p>
      </xdr:txBody>
    </xdr:sp>
    <xdr:clientData/>
  </xdr:twoCellAnchor>
  <xdr:twoCellAnchor editAs="oneCell">
    <xdr:from>
      <xdr:col>8</xdr:col>
      <xdr:colOff>85467</xdr:colOff>
      <xdr:row>82</xdr:row>
      <xdr:rowOff>190500</xdr:rowOff>
    </xdr:from>
    <xdr:to>
      <xdr:col>11</xdr:col>
      <xdr:colOff>75942</xdr:colOff>
      <xdr:row>84</xdr:row>
      <xdr:rowOff>1465</xdr:rowOff>
    </xdr:to>
    <xdr:pic>
      <xdr:nvPicPr>
        <xdr:cNvPr id="20" name="図 185">
          <a:extLst>
            <a:ext uri="{FF2B5EF4-FFF2-40B4-BE49-F238E27FC236}">
              <a16:creationId xmlns:a16="http://schemas.microsoft.com/office/drawing/2014/main" id="{70FA9110-D065-40C7-9E31-2BE2B482B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30" t="30724" r="17462" b="34496"/>
        <a:stretch>
          <a:fillRect/>
        </a:stretch>
      </xdr:blipFill>
      <xdr:spPr bwMode="auto">
        <a:xfrm>
          <a:off x="2104767" y="14592300"/>
          <a:ext cx="704850" cy="2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184357</xdr:colOff>
      <xdr:row>81</xdr:row>
      <xdr:rowOff>71693</xdr:rowOff>
    </xdr:from>
    <xdr:to>
      <xdr:col>27</xdr:col>
      <xdr:colOff>95251</xdr:colOff>
      <xdr:row>87</xdr:row>
      <xdr:rowOff>200025</xdr:rowOff>
    </xdr:to>
    <xdr:sp macro="" textlink="">
      <xdr:nvSpPr>
        <xdr:cNvPr id="21" name="テキスト ボックス 14">
          <a:extLst>
            <a:ext uri="{FF2B5EF4-FFF2-40B4-BE49-F238E27FC236}">
              <a16:creationId xmlns:a16="http://schemas.microsoft.com/office/drawing/2014/main" id="{58C4B1DB-4678-47A6-AB03-A5C5BF2D3632}"/>
            </a:ext>
          </a:extLst>
        </xdr:cNvPr>
        <xdr:cNvSpPr txBox="1">
          <a:spLocks noChangeArrowheads="1"/>
        </xdr:cNvSpPr>
      </xdr:nvSpPr>
      <xdr:spPr bwMode="auto">
        <a:xfrm>
          <a:off x="4089607" y="16159418"/>
          <a:ext cx="2444544" cy="146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券の単位、有効期限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①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②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③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④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⑤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円単位、期限なし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⑥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（宝塚市立手塚治虫記念館・宝塚歌劇の殿堂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・すみれミュージアム入館券）、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22</xdr:col>
      <xdr:colOff>238124</xdr:colOff>
      <xdr:row>102</xdr:row>
      <xdr:rowOff>85704</xdr:rowOff>
    </xdr:from>
    <xdr:to>
      <xdr:col>29</xdr:col>
      <xdr:colOff>152399</xdr:colOff>
      <xdr:row>105</xdr:row>
      <xdr:rowOff>9525</xdr:rowOff>
    </xdr:to>
    <xdr:sp macro="" textlink="">
      <xdr:nvSpPr>
        <xdr:cNvPr id="24" name="四角形: 角を丸くする 48">
          <a:extLst>
            <a:ext uri="{FF2B5EF4-FFF2-40B4-BE49-F238E27FC236}">
              <a16:creationId xmlns:a16="http://schemas.microsoft.com/office/drawing/2014/main" id="{5089C00B-16EC-4D54-9983-04DDC0968A7D}"/>
            </a:ext>
          </a:extLst>
        </xdr:cNvPr>
        <xdr:cNvSpPr/>
      </xdr:nvSpPr>
      <xdr:spPr>
        <a:xfrm>
          <a:off x="5400674" y="20840679"/>
          <a:ext cx="1600200" cy="63819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l"/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水筒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THERMOS</a:t>
          </a: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500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＆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350ml</a:t>
          </a:r>
        </a:p>
        <a:p>
          <a:pPr algn="l"/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カラーは選べません</a:t>
          </a:r>
        </a:p>
      </xdr:txBody>
    </xdr:sp>
    <xdr:clientData/>
  </xdr:twoCellAnchor>
  <xdr:twoCellAnchor>
    <xdr:from>
      <xdr:col>17</xdr:col>
      <xdr:colOff>237513</xdr:colOff>
      <xdr:row>95</xdr:row>
      <xdr:rowOff>125463</xdr:rowOff>
    </xdr:from>
    <xdr:to>
      <xdr:col>21</xdr:col>
      <xdr:colOff>76199</xdr:colOff>
      <xdr:row>97</xdr:row>
      <xdr:rowOff>11856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038045A-B134-452C-B9CD-FEB629557E59}"/>
            </a:ext>
          </a:extLst>
        </xdr:cNvPr>
        <xdr:cNvSpPr/>
      </xdr:nvSpPr>
      <xdr:spPr>
        <a:xfrm>
          <a:off x="4104663" y="19280238"/>
          <a:ext cx="953111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Ｂ賞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５名様</a:t>
          </a:r>
        </a:p>
      </xdr:txBody>
    </xdr:sp>
    <xdr:clientData/>
  </xdr:twoCellAnchor>
  <xdr:twoCellAnchor>
    <xdr:from>
      <xdr:col>23</xdr:col>
      <xdr:colOff>29026</xdr:colOff>
      <xdr:row>95</xdr:row>
      <xdr:rowOff>127761</xdr:rowOff>
    </xdr:from>
    <xdr:to>
      <xdr:col>27</xdr:col>
      <xdr:colOff>103094</xdr:colOff>
      <xdr:row>97</xdr:row>
      <xdr:rowOff>14154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1098D536-003B-4121-A06E-05882F4F2E20}"/>
            </a:ext>
          </a:extLst>
        </xdr:cNvPr>
        <xdr:cNvSpPr/>
      </xdr:nvSpPr>
      <xdr:spPr>
        <a:xfrm>
          <a:off x="5534476" y="19282536"/>
          <a:ext cx="969418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Ｃ賞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１０名様</a:t>
          </a:r>
        </a:p>
      </xdr:txBody>
    </xdr:sp>
    <xdr:clientData/>
  </xdr:twoCellAnchor>
  <xdr:twoCellAnchor>
    <xdr:from>
      <xdr:col>5</xdr:col>
      <xdr:colOff>35365</xdr:colOff>
      <xdr:row>82</xdr:row>
      <xdr:rowOff>149310</xdr:rowOff>
    </xdr:from>
    <xdr:to>
      <xdr:col>8</xdr:col>
      <xdr:colOff>2526</xdr:colOff>
      <xdr:row>84</xdr:row>
      <xdr:rowOff>15275</xdr:rowOff>
    </xdr:to>
    <xdr:sp macro="" textlink="">
      <xdr:nvSpPr>
        <xdr:cNvPr id="30" name="テキスト ボックス 35">
          <a:extLst>
            <a:ext uri="{FF2B5EF4-FFF2-40B4-BE49-F238E27FC236}">
              <a16:creationId xmlns:a16="http://schemas.microsoft.com/office/drawing/2014/main" id="{FD1EFA07-CD19-4A4A-846D-3F42AF6EF2BB}"/>
            </a:ext>
          </a:extLst>
        </xdr:cNvPr>
        <xdr:cNvSpPr txBox="1"/>
      </xdr:nvSpPr>
      <xdr:spPr>
        <a:xfrm>
          <a:off x="1445065" y="14551110"/>
          <a:ext cx="576761" cy="3231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lang="ja-JP" altLang="en-US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・２</a:t>
          </a:r>
        </a:p>
      </xdr:txBody>
    </xdr:sp>
    <xdr:clientData/>
  </xdr:twoCellAnchor>
  <xdr:twoCellAnchor>
    <xdr:from>
      <xdr:col>3</xdr:col>
      <xdr:colOff>307890</xdr:colOff>
      <xdr:row>82</xdr:row>
      <xdr:rowOff>226797</xdr:rowOff>
    </xdr:from>
    <xdr:to>
      <xdr:col>5</xdr:col>
      <xdr:colOff>147140</xdr:colOff>
      <xdr:row>83</xdr:row>
      <xdr:rowOff>177886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80AF877-E509-4F27-802D-5A8F4A727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415" y="16505022"/>
          <a:ext cx="382175" cy="179689"/>
        </a:xfrm>
        <a:prstGeom prst="rect">
          <a:avLst/>
        </a:prstGeom>
      </xdr:spPr>
    </xdr:pic>
    <xdr:clientData/>
  </xdr:twoCellAnchor>
  <xdr:twoCellAnchor>
    <xdr:from>
      <xdr:col>0</xdr:col>
      <xdr:colOff>8600</xdr:colOff>
      <xdr:row>82</xdr:row>
      <xdr:rowOff>143899</xdr:rowOff>
    </xdr:from>
    <xdr:to>
      <xdr:col>3</xdr:col>
      <xdr:colOff>315273</xdr:colOff>
      <xdr:row>84</xdr:row>
      <xdr:rowOff>209919</xdr:rowOff>
    </xdr:to>
    <xdr:sp macro="" textlink="">
      <xdr:nvSpPr>
        <xdr:cNvPr id="32" name="テキスト ボックス 15">
          <a:extLst>
            <a:ext uri="{FF2B5EF4-FFF2-40B4-BE49-F238E27FC236}">
              <a16:creationId xmlns:a16="http://schemas.microsoft.com/office/drawing/2014/main" id="{23A75B88-7CF1-41B5-BC50-935B000F8773}"/>
            </a:ext>
          </a:extLst>
        </xdr:cNvPr>
        <xdr:cNvSpPr txBox="1"/>
      </xdr:nvSpPr>
      <xdr:spPr>
        <a:xfrm>
          <a:off x="18125" y="14545699"/>
          <a:ext cx="1078198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アピア</a:t>
          </a:r>
          <a:r>
            <a:rPr lang="ja-JP" altLang="en-US" sz="1200" b="1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きた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47767</xdr:colOff>
      <xdr:row>95</xdr:row>
      <xdr:rowOff>183954</xdr:rowOff>
    </xdr:from>
    <xdr:to>
      <xdr:col>3</xdr:col>
      <xdr:colOff>94985</xdr:colOff>
      <xdr:row>97</xdr:row>
      <xdr:rowOff>70347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3F5992F6-FBE8-4C24-934A-D49E0A5AF5B0}"/>
            </a:ext>
          </a:extLst>
        </xdr:cNvPr>
        <xdr:cNvSpPr/>
      </xdr:nvSpPr>
      <xdr:spPr>
        <a:xfrm>
          <a:off x="47767" y="19338729"/>
          <a:ext cx="818743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000">
              <a:solidFill>
                <a:sysClr val="windowText" lastClr="000000"/>
              </a:solidFill>
            </a:rPr>
            <a:t>Ａ賞</a:t>
          </a:r>
          <a:endParaRPr lang="en-US" altLang="ja-JP" sz="1000">
            <a:solidFill>
              <a:sysClr val="windowText" lastClr="000000"/>
            </a:solidFill>
          </a:endParaRPr>
        </a:p>
        <a:p>
          <a:pPr algn="ctr"/>
          <a:r>
            <a:rPr lang="ja-JP" altLang="en-US" sz="1000">
              <a:solidFill>
                <a:sysClr val="windowText" lastClr="000000"/>
              </a:solidFill>
            </a:rPr>
            <a:t>３組様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173133</xdr:colOff>
      <xdr:row>95</xdr:row>
      <xdr:rowOff>150074</xdr:rowOff>
    </xdr:from>
    <xdr:to>
      <xdr:col>15</xdr:col>
      <xdr:colOff>161926</xdr:colOff>
      <xdr:row>97</xdr:row>
      <xdr:rowOff>171450</xdr:rowOff>
    </xdr:to>
    <xdr:sp macro="" textlink="">
      <xdr:nvSpPr>
        <xdr:cNvPr id="27" name="四角形: 角を丸くする 75">
          <a:extLst>
            <a:ext uri="{FF2B5EF4-FFF2-40B4-BE49-F238E27FC236}">
              <a16:creationId xmlns:a16="http://schemas.microsoft.com/office/drawing/2014/main" id="{8B54284D-A980-41CD-86E7-10AB216BAE86}"/>
            </a:ext>
          </a:extLst>
        </xdr:cNvPr>
        <xdr:cNvSpPr/>
      </xdr:nvSpPr>
      <xdr:spPr>
        <a:xfrm>
          <a:off x="944658" y="19304849"/>
          <a:ext cx="2608168" cy="4976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各ホテル　ペア宿泊券</a:t>
          </a:r>
        </a:p>
      </xdr:txBody>
    </xdr:sp>
    <xdr:clientData/>
  </xdr:twoCellAnchor>
  <xdr:twoCellAnchor>
    <xdr:from>
      <xdr:col>16</xdr:col>
      <xdr:colOff>171451</xdr:colOff>
      <xdr:row>102</xdr:row>
      <xdr:rowOff>53228</xdr:rowOff>
    </xdr:from>
    <xdr:to>
      <xdr:col>23</xdr:col>
      <xdr:colOff>19050</xdr:colOff>
      <xdr:row>105</xdr:row>
      <xdr:rowOff>0</xdr:rowOff>
    </xdr:to>
    <xdr:sp macro="" textlink="">
      <xdr:nvSpPr>
        <xdr:cNvPr id="22" name="四角形: 角を丸くする 47">
          <a:extLst>
            <a:ext uri="{FF2B5EF4-FFF2-40B4-BE49-F238E27FC236}">
              <a16:creationId xmlns:a16="http://schemas.microsoft.com/office/drawing/2014/main" id="{B8124E59-FD05-4DDD-8712-11A33310E82A}"/>
            </a:ext>
          </a:extLst>
        </xdr:cNvPr>
        <xdr:cNvSpPr/>
      </xdr:nvSpPr>
      <xdr:spPr>
        <a:xfrm>
          <a:off x="3743326" y="20808203"/>
          <a:ext cx="1724024" cy="661147"/>
        </a:xfrm>
        <a:prstGeom prst="roundRect">
          <a:avLst>
            <a:gd name="adj" fmla="val 11649"/>
          </a:avLst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宝塚市産　コシヒカリ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玄米（新米）</a:t>
          </a:r>
          <a:r>
            <a:rPr lang="en-US" altLang="ja-JP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30kg</a:t>
          </a:r>
          <a:endParaRPr lang="ja-JP" altLang="en-US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精米はしていません。</a:t>
          </a:r>
        </a:p>
        <a:p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精米機等をご利用ください。</a:t>
          </a:r>
          <a:endParaRPr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8</xdr:col>
      <xdr:colOff>190501</xdr:colOff>
      <xdr:row>85</xdr:row>
      <xdr:rowOff>190500</xdr:rowOff>
    </xdr:from>
    <xdr:to>
      <xdr:col>11</xdr:col>
      <xdr:colOff>114881</xdr:colOff>
      <xdr:row>87</xdr:row>
      <xdr:rowOff>161925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9E40240-6D48-4783-B93E-A24C88B52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6" y="17183100"/>
          <a:ext cx="638755" cy="428625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97</xdr:row>
      <xdr:rowOff>76200</xdr:rowOff>
    </xdr:from>
    <xdr:to>
      <xdr:col>21</xdr:col>
      <xdr:colOff>66675</xdr:colOff>
      <xdr:row>102</xdr:row>
      <xdr:rowOff>47624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3E41258-8FC8-4CBB-A702-E5509927C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9707225"/>
          <a:ext cx="933450" cy="1162049"/>
        </a:xfrm>
        <a:prstGeom prst="rect">
          <a:avLst/>
        </a:prstGeom>
      </xdr:spPr>
    </xdr:pic>
    <xdr:clientData/>
  </xdr:twoCellAnchor>
  <xdr:twoCellAnchor editAs="oneCell">
    <xdr:from>
      <xdr:col>23</xdr:col>
      <xdr:colOff>57151</xdr:colOff>
      <xdr:row>97</xdr:row>
      <xdr:rowOff>69850</xdr:rowOff>
    </xdr:from>
    <xdr:to>
      <xdr:col>27</xdr:col>
      <xdr:colOff>4764</xdr:colOff>
      <xdr:row>102</xdr:row>
      <xdr:rowOff>38100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E88F6BF-066F-4087-BCE6-8126F969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9700875"/>
          <a:ext cx="890588" cy="1158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97</xdr:row>
      <xdr:rowOff>224790</xdr:rowOff>
    </xdr:from>
    <xdr:to>
      <xdr:col>4</xdr:col>
      <xdr:colOff>171450</xdr:colOff>
      <xdr:row>101</xdr:row>
      <xdr:rowOff>161925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63A34EB3-45B5-4A9D-AF22-901B04FBC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855815"/>
          <a:ext cx="1209674" cy="889635"/>
        </a:xfrm>
        <a:prstGeom prst="rect">
          <a:avLst/>
        </a:prstGeom>
      </xdr:spPr>
    </xdr:pic>
    <xdr:clientData/>
  </xdr:twoCellAnchor>
  <xdr:twoCellAnchor editAs="oneCell">
    <xdr:from>
      <xdr:col>5</xdr:col>
      <xdr:colOff>13288</xdr:colOff>
      <xdr:row>98</xdr:row>
      <xdr:rowOff>0</xdr:rowOff>
    </xdr:from>
    <xdr:to>
      <xdr:col>10</xdr:col>
      <xdr:colOff>47624</xdr:colOff>
      <xdr:row>101</xdr:row>
      <xdr:rowOff>161430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A1F2BA5D-84A6-442D-AA43-17FEB2EC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738" y="19869150"/>
          <a:ext cx="1167811" cy="875805"/>
        </a:xfrm>
        <a:prstGeom prst="rect">
          <a:avLst/>
        </a:prstGeom>
      </xdr:spPr>
    </xdr:pic>
    <xdr:clientData/>
  </xdr:twoCellAnchor>
  <xdr:twoCellAnchor editAs="oneCell">
    <xdr:from>
      <xdr:col>10</xdr:col>
      <xdr:colOff>155576</xdr:colOff>
      <xdr:row>98</xdr:row>
      <xdr:rowOff>9524</xdr:rowOff>
    </xdr:from>
    <xdr:to>
      <xdr:col>16</xdr:col>
      <xdr:colOff>152400</xdr:colOff>
      <xdr:row>101</xdr:row>
      <xdr:rowOff>170954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F2023CD-9D35-4BFF-8ED6-AEDD91581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1" y="19878674"/>
          <a:ext cx="1177924" cy="87580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101</xdr:row>
      <xdr:rowOff>142875</xdr:rowOff>
    </xdr:from>
    <xdr:to>
      <xdr:col>4</xdr:col>
      <xdr:colOff>57150</xdr:colOff>
      <xdr:row>103</xdr:row>
      <xdr:rowOff>190500</xdr:rowOff>
    </xdr:to>
    <xdr:sp macro="" textlink="">
      <xdr:nvSpPr>
        <xdr:cNvPr id="49" name="四角形: 角を丸くする 47">
          <a:extLst>
            <a:ext uri="{FF2B5EF4-FFF2-40B4-BE49-F238E27FC236}">
              <a16:creationId xmlns:a16="http://schemas.microsoft.com/office/drawing/2014/main" id="{CDB1D992-98E9-43B0-BECF-6D3E5AD74295}"/>
            </a:ext>
          </a:extLst>
        </xdr:cNvPr>
        <xdr:cNvSpPr/>
      </xdr:nvSpPr>
      <xdr:spPr>
        <a:xfrm>
          <a:off x="123825" y="20631150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泊朝食付</a:t>
          </a:r>
        </a:p>
      </xdr:txBody>
    </xdr:sp>
    <xdr:clientData/>
  </xdr:twoCellAnchor>
  <xdr:twoCellAnchor>
    <xdr:from>
      <xdr:col>4</xdr:col>
      <xdr:colOff>38100</xdr:colOff>
      <xdr:row>101</xdr:row>
      <xdr:rowOff>152400</xdr:rowOff>
    </xdr:from>
    <xdr:to>
      <xdr:col>11</xdr:col>
      <xdr:colOff>104775</xdr:colOff>
      <xdr:row>103</xdr:row>
      <xdr:rowOff>200025</xdr:rowOff>
    </xdr:to>
    <xdr:sp macro="" textlink="">
      <xdr:nvSpPr>
        <xdr:cNvPr id="50" name="四角形: 角を丸くする 47">
          <a:extLst>
            <a:ext uri="{FF2B5EF4-FFF2-40B4-BE49-F238E27FC236}">
              <a16:creationId xmlns:a16="http://schemas.microsoft.com/office/drawing/2014/main" id="{46CB4569-4D13-4C21-9AF2-78F91B7C61BB}"/>
            </a:ext>
          </a:extLst>
        </xdr:cNvPr>
        <xdr:cNvSpPr/>
      </xdr:nvSpPr>
      <xdr:spPr>
        <a:xfrm>
          <a:off x="1133475" y="20640675"/>
          <a:ext cx="16002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宝塚ワシントンホテル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11</xdr:col>
      <xdr:colOff>9525</xdr:colOff>
      <xdr:row>101</xdr:row>
      <xdr:rowOff>161925</xdr:rowOff>
    </xdr:from>
    <xdr:to>
      <xdr:col>16</xdr:col>
      <xdr:colOff>95250</xdr:colOff>
      <xdr:row>103</xdr:row>
      <xdr:rowOff>209550</xdr:rowOff>
    </xdr:to>
    <xdr:sp macro="" textlink="">
      <xdr:nvSpPr>
        <xdr:cNvPr id="51" name="四角形: 角を丸くする 47">
          <a:extLst>
            <a:ext uri="{FF2B5EF4-FFF2-40B4-BE49-F238E27FC236}">
              <a16:creationId xmlns:a16="http://schemas.microsoft.com/office/drawing/2014/main" id="{7F7F8217-67C9-4520-ADDA-F52FF17C2936}"/>
            </a:ext>
          </a:extLst>
        </xdr:cNvPr>
        <xdr:cNvSpPr/>
      </xdr:nvSpPr>
      <xdr:spPr>
        <a:xfrm>
          <a:off x="2638425" y="20650200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ホテル若水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</xdr:col>
      <xdr:colOff>180975</xdr:colOff>
      <xdr:row>103</xdr:row>
      <xdr:rowOff>28575</xdr:rowOff>
    </xdr:from>
    <xdr:to>
      <xdr:col>16</xdr:col>
      <xdr:colOff>19050</xdr:colOff>
      <xdr:row>107</xdr:row>
      <xdr:rowOff>30901</xdr:rowOff>
    </xdr:to>
    <xdr:sp macro="" textlink="">
      <xdr:nvSpPr>
        <xdr:cNvPr id="52" name="四角形: 角を丸くする 75">
          <a:extLst>
            <a:ext uri="{FF2B5EF4-FFF2-40B4-BE49-F238E27FC236}">
              <a16:creationId xmlns:a16="http://schemas.microsoft.com/office/drawing/2014/main" id="{DAB3534C-F177-4187-B88C-F4083148419C}"/>
            </a:ext>
          </a:extLst>
        </xdr:cNvPr>
        <xdr:cNvSpPr/>
      </xdr:nvSpPr>
      <xdr:spPr>
        <a:xfrm>
          <a:off x="438150" y="21088350"/>
          <a:ext cx="3152775" cy="6500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ホテルは指定できません。　</a:t>
          </a:r>
        </a:p>
        <a:p>
          <a:pPr algn="ctr"/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宿泊日：令和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月～令和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月（除外日あり）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A785-6F58-4533-9806-E410EB6B3F78}">
  <dimension ref="A1:CJ122"/>
  <sheetViews>
    <sheetView showGridLines="0" showZeros="0" tabSelected="1" view="pageBreakPreview" zoomScaleNormal="100" zoomScaleSheetLayoutView="100" workbookViewId="0">
      <selection activeCell="H4" sqref="H4:AC4"/>
    </sheetView>
  </sheetViews>
  <sheetFormatPr defaultRowHeight="13.5"/>
  <cols>
    <col min="1" max="3" width="3.375" style="22" customWidth="1"/>
    <col min="4" max="4" width="4.25" style="22" customWidth="1"/>
    <col min="5" max="5" width="2.875" style="22" customWidth="1"/>
    <col min="6" max="6" width="3.375" style="22" customWidth="1"/>
    <col min="7" max="7" width="2.125" style="22" customWidth="1"/>
    <col min="8" max="11" width="3.125" style="22" customWidth="1"/>
    <col min="12" max="12" width="1.875" style="22" customWidth="1"/>
    <col min="13" max="13" width="3.125" style="22" customWidth="1"/>
    <col min="14" max="14" width="1.625" style="22" customWidth="1"/>
    <col min="15" max="15" width="2.625" style="22" customWidth="1"/>
    <col min="16" max="17" width="3.125" style="22" customWidth="1"/>
    <col min="18" max="18" width="4.625" style="22" customWidth="1"/>
    <col min="19" max="19" width="4.5" style="22" customWidth="1"/>
    <col min="20" max="20" width="3.125" style="22" customWidth="1"/>
    <col min="21" max="21" width="2.375" style="22" customWidth="1"/>
    <col min="22" max="22" width="3.125" style="22" customWidth="1"/>
    <col min="23" max="23" width="3.75" style="22" customWidth="1"/>
    <col min="24" max="24" width="1.5" style="22" customWidth="1"/>
    <col min="25" max="25" width="1.625" style="22" customWidth="1"/>
    <col min="26" max="26" width="6.125" style="22" customWidth="1"/>
    <col min="27" max="27" width="3.125" style="22" customWidth="1"/>
    <col min="28" max="28" width="2.625" style="22" customWidth="1"/>
    <col min="29" max="29" width="4" style="22" customWidth="1"/>
    <col min="30" max="30" width="10.125" style="22" customWidth="1"/>
    <col min="31" max="31" width="12.25" style="22" customWidth="1"/>
    <col min="32" max="33" width="9" style="22"/>
    <col min="34" max="37" width="12" style="22" customWidth="1"/>
    <col min="38" max="52" width="9" style="22"/>
    <col min="53" max="53" width="10.875" style="22" bestFit="1" customWidth="1"/>
    <col min="54" max="16384" width="9" style="22"/>
  </cols>
  <sheetData>
    <row r="1" spans="1:37" ht="2.25" customHeight="1"/>
    <row r="2" spans="1:37" s="23" customFormat="1" ht="21">
      <c r="A2" s="358" t="s">
        <v>157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9"/>
      <c r="Y2" s="359"/>
      <c r="Z2" s="359"/>
      <c r="AA2" s="359"/>
      <c r="AB2" s="359"/>
      <c r="AC2" s="359"/>
    </row>
    <row r="3" spans="1:37" ht="12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5"/>
      <c r="X3" s="25"/>
      <c r="Y3" s="26"/>
      <c r="Z3" s="26"/>
      <c r="AA3" s="26"/>
      <c r="AB3" s="26"/>
      <c r="AC3" s="27"/>
    </row>
    <row r="4" spans="1:37" ht="15" customHeight="1">
      <c r="A4" s="360" t="s">
        <v>0</v>
      </c>
      <c r="B4" s="361"/>
      <c r="C4" s="361"/>
      <c r="D4" s="362"/>
      <c r="E4" s="362"/>
      <c r="F4" s="363"/>
      <c r="G4" s="28" t="s">
        <v>35</v>
      </c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9"/>
    </row>
    <row r="5" spans="1:37" ht="24.95" customHeight="1">
      <c r="A5" s="274"/>
      <c r="B5" s="275"/>
      <c r="C5" s="275"/>
      <c r="D5" s="275"/>
      <c r="E5" s="275"/>
      <c r="F5" s="276"/>
      <c r="G5" s="397" t="s">
        <v>38</v>
      </c>
      <c r="H5" s="398"/>
      <c r="I5" s="398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1:37" ht="24.95" customHeight="1">
      <c r="A6" s="360" t="s">
        <v>34</v>
      </c>
      <c r="B6" s="361"/>
      <c r="C6" s="361"/>
      <c r="D6" s="362"/>
      <c r="E6" s="362"/>
      <c r="F6" s="363"/>
      <c r="G6" s="364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6"/>
      <c r="W6" s="366"/>
      <c r="X6" s="366"/>
      <c r="Y6" s="366"/>
      <c r="Z6" s="366"/>
      <c r="AA6" s="366"/>
      <c r="AB6" s="366"/>
      <c r="AC6" s="367"/>
    </row>
    <row r="7" spans="1:37" ht="24.95" customHeight="1">
      <c r="A7" s="402" t="s">
        <v>36</v>
      </c>
      <c r="B7" s="403"/>
      <c r="C7" s="403"/>
      <c r="D7" s="404"/>
      <c r="E7" s="404"/>
      <c r="F7" s="405"/>
      <c r="G7" s="364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7"/>
    </row>
    <row r="8" spans="1:37" ht="9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37" ht="8.1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  <c r="N9" s="32"/>
      <c r="O9" s="32"/>
      <c r="P9" s="32"/>
      <c r="Q9" s="32"/>
      <c r="R9" s="33"/>
      <c r="S9" s="32"/>
      <c r="T9" s="32"/>
      <c r="U9" s="32"/>
      <c r="V9" s="32"/>
      <c r="W9" s="32"/>
      <c r="X9" s="34"/>
      <c r="Y9" s="35"/>
      <c r="Z9" s="378" t="s">
        <v>4</v>
      </c>
      <c r="AA9" s="379"/>
      <c r="AB9" s="379"/>
      <c r="AC9" s="379"/>
    </row>
    <row r="10" spans="1:37" ht="17.25">
      <c r="A10" s="36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80"/>
      <c r="AA10" s="380"/>
      <c r="AB10" s="380"/>
      <c r="AC10" s="380"/>
    </row>
    <row r="11" spans="1:37" ht="8.1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8"/>
      <c r="Z11" s="265"/>
      <c r="AA11" s="265"/>
      <c r="AB11" s="265"/>
      <c r="AC11" s="265"/>
    </row>
    <row r="12" spans="1:37" s="36" customFormat="1" ht="20.100000000000001" customHeight="1">
      <c r="A12" s="39">
        <v>1</v>
      </c>
      <c r="B12" s="36" t="s">
        <v>152</v>
      </c>
      <c r="G12" s="40"/>
      <c r="H12" s="40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3"/>
      <c r="Y12" s="44"/>
      <c r="Z12" s="45"/>
      <c r="AA12" s="46"/>
      <c r="AB12" s="46"/>
      <c r="AC12" s="46"/>
      <c r="AH12" s="47"/>
      <c r="AI12" s="47"/>
      <c r="AJ12" s="47"/>
      <c r="AK12" s="47"/>
    </row>
    <row r="13" spans="1:37" s="36" customFormat="1" ht="15" customHeight="1">
      <c r="B13" s="236" t="s">
        <v>153</v>
      </c>
      <c r="G13" s="40"/>
      <c r="H13" s="40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2"/>
      <c r="W13" s="42"/>
      <c r="X13" s="43"/>
      <c r="Y13" s="44"/>
      <c r="Z13" s="45"/>
      <c r="AA13" s="46"/>
      <c r="AB13" s="46"/>
      <c r="AC13" s="46"/>
      <c r="AH13" s="47"/>
      <c r="AI13" s="47"/>
      <c r="AJ13" s="47"/>
      <c r="AK13" s="47"/>
    </row>
    <row r="14" spans="1:37" ht="18.95" customHeight="1">
      <c r="A14" s="381" t="s">
        <v>14</v>
      </c>
      <c r="B14" s="382"/>
      <c r="C14" s="382"/>
      <c r="D14" s="382"/>
      <c r="E14" s="382"/>
      <c r="F14" s="382"/>
      <c r="G14" s="383"/>
      <c r="H14" s="391">
        <f>省エネ実践チェックシート!F37</f>
        <v>0</v>
      </c>
      <c r="I14" s="392"/>
      <c r="J14" s="393"/>
      <c r="K14" s="381" t="s">
        <v>43</v>
      </c>
      <c r="L14" s="382"/>
      <c r="M14" s="382"/>
      <c r="N14" s="382"/>
      <c r="O14" s="382"/>
      <c r="P14" s="382"/>
      <c r="Q14" s="383"/>
      <c r="R14" s="384">
        <f>省エネ実践チェックシート!G37</f>
        <v>0</v>
      </c>
      <c r="S14" s="385"/>
      <c r="T14" s="385"/>
      <c r="U14" s="386"/>
      <c r="V14" s="48"/>
      <c r="W14" s="48"/>
      <c r="X14" s="49"/>
      <c r="Y14" s="50"/>
      <c r="Z14" s="387">
        <v>1</v>
      </c>
      <c r="AA14" s="388"/>
      <c r="AB14" s="388"/>
      <c r="AC14" s="389"/>
      <c r="AH14" s="51">
        <v>0</v>
      </c>
      <c r="AI14" s="51">
        <v>0</v>
      </c>
      <c r="AJ14" s="52">
        <v>0</v>
      </c>
      <c r="AK14" s="51">
        <v>0</v>
      </c>
    </row>
    <row r="15" spans="1:37" ht="18.95" customHeight="1">
      <c r="A15" s="53" t="s">
        <v>15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49"/>
      <c r="Y15" s="50"/>
      <c r="Z15" s="305" t="s">
        <v>12</v>
      </c>
      <c r="AA15" s="335"/>
      <c r="AB15" s="266"/>
      <c r="AC15" s="267"/>
      <c r="AH15" s="51">
        <v>10</v>
      </c>
      <c r="AI15" s="51">
        <v>500</v>
      </c>
      <c r="AJ15" s="51">
        <v>70000</v>
      </c>
      <c r="AK15" s="51">
        <v>500</v>
      </c>
    </row>
    <row r="16" spans="1:37" ht="18.95" customHeight="1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324" t="s">
        <v>160</v>
      </c>
      <c r="T16" s="324"/>
      <c r="U16" s="324"/>
      <c r="V16" s="324"/>
      <c r="W16" s="324"/>
      <c r="X16" s="49"/>
      <c r="Y16" s="50"/>
      <c r="Z16" s="390"/>
      <c r="AA16" s="394"/>
      <c r="AB16" s="395"/>
      <c r="AC16" s="396"/>
      <c r="AH16" s="51">
        <v>15</v>
      </c>
      <c r="AI16" s="51">
        <v>1000</v>
      </c>
      <c r="AJ16" s="51">
        <v>100000</v>
      </c>
      <c r="AK16" s="51">
        <v>1000</v>
      </c>
    </row>
    <row r="17" spans="1:37" ht="15" customHeight="1" thickTop="1">
      <c r="A17" s="370" t="s">
        <v>159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49"/>
      <c r="Y17" s="50"/>
      <c r="Z17" s="333" t="s">
        <v>2</v>
      </c>
      <c r="AA17" s="373">
        <v>0</v>
      </c>
      <c r="AB17" s="373"/>
      <c r="AC17" s="373"/>
      <c r="AH17" s="51">
        <v>20</v>
      </c>
      <c r="AI17" s="51">
        <v>1500</v>
      </c>
      <c r="AJ17" s="51">
        <v>140000</v>
      </c>
      <c r="AK17" s="51">
        <v>1500</v>
      </c>
    </row>
    <row r="18" spans="1:37" ht="9.9499999999999993" customHeight="1">
      <c r="G18" s="54" t="s">
        <v>13</v>
      </c>
      <c r="X18" s="49"/>
      <c r="Y18" s="50"/>
      <c r="Z18" s="371"/>
      <c r="AA18" s="374"/>
      <c r="AB18" s="374"/>
      <c r="AC18" s="374"/>
      <c r="AE18" s="22">
        <f>IF(H14="","",VLOOKUP(H14,AH14:AI17,2,TRUE))</f>
        <v>0</v>
      </c>
      <c r="AH18" s="51"/>
      <c r="AI18" s="51"/>
      <c r="AJ18" s="51"/>
      <c r="AK18" s="51"/>
    </row>
    <row r="19" spans="1:37" ht="15" customHeight="1">
      <c r="A19" s="376" t="s">
        <v>161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7"/>
      <c r="Y19" s="50"/>
      <c r="Z19" s="372"/>
      <c r="AA19" s="375"/>
      <c r="AB19" s="375"/>
      <c r="AC19" s="375"/>
      <c r="AD19" s="22">
        <f>IF(AE18&gt;AE19,AE18,AE19)</f>
        <v>0</v>
      </c>
      <c r="AE19" s="22">
        <f>IF(R14="","",VLOOKUP(R14,AJ14:AK17,2,TRUE))</f>
        <v>0</v>
      </c>
      <c r="AH19" s="51"/>
      <c r="AI19" s="51"/>
      <c r="AJ19" s="51"/>
      <c r="AK19" s="51"/>
    </row>
    <row r="20" spans="1:37" ht="18.95" customHeight="1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7"/>
      <c r="Y20" s="55"/>
      <c r="Z20" s="311"/>
      <c r="AA20" s="311"/>
      <c r="AB20" s="311"/>
      <c r="AC20" s="311"/>
      <c r="AH20" s="51"/>
      <c r="AI20" s="51"/>
      <c r="AJ20" s="51"/>
      <c r="AK20" s="51"/>
    </row>
    <row r="21" spans="1:37" ht="9.9499999999999993" customHeight="1">
      <c r="A21" s="5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23"/>
      <c r="R21" s="339"/>
      <c r="S21" s="339"/>
      <c r="T21" s="339"/>
      <c r="U21" s="339"/>
      <c r="V21" s="323"/>
      <c r="W21" s="357"/>
      <c r="X21" s="57"/>
      <c r="Y21" s="58"/>
      <c r="Z21" s="59"/>
      <c r="AA21" s="48"/>
      <c r="AB21" s="48"/>
      <c r="AC21" s="48"/>
    </row>
    <row r="22" spans="1:37" s="36" customFormat="1" ht="19.5" customHeight="1">
      <c r="A22" s="39">
        <v>2</v>
      </c>
      <c r="B22" s="36" t="s">
        <v>32</v>
      </c>
      <c r="Y22" s="58"/>
      <c r="Z22" s="59"/>
      <c r="AA22" s="48"/>
      <c r="AB22" s="48"/>
      <c r="AC22" s="48"/>
    </row>
    <row r="23" spans="1:37" s="36" customFormat="1" ht="5.0999999999999996" customHeight="1">
      <c r="G23" s="40"/>
      <c r="H23" s="40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3"/>
      <c r="Y23" s="44"/>
      <c r="Z23" s="45"/>
      <c r="AA23" s="46"/>
      <c r="AB23" s="46"/>
      <c r="AC23" s="46"/>
    </row>
    <row r="24" spans="1:37" ht="18.95" customHeight="1">
      <c r="A24" s="352" t="s">
        <v>1</v>
      </c>
      <c r="B24" s="353"/>
      <c r="C24" s="353"/>
      <c r="D24" s="423"/>
      <c r="E24" s="424"/>
      <c r="F24" s="424"/>
      <c r="G24" s="424"/>
      <c r="H24" s="425"/>
      <c r="I24" s="426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60"/>
      <c r="Y24" s="61"/>
      <c r="Z24" s="343">
        <v>2</v>
      </c>
      <c r="AA24" s="344"/>
      <c r="AB24" s="344"/>
      <c r="AC24" s="345"/>
    </row>
    <row r="25" spans="1:37" ht="18.95" customHeight="1">
      <c r="A25" s="62" t="s">
        <v>16</v>
      </c>
      <c r="B25" s="63"/>
      <c r="C25" s="63"/>
      <c r="D25" s="48"/>
      <c r="E25" s="48"/>
      <c r="F25" s="48"/>
      <c r="G25" s="48"/>
      <c r="H25" s="48"/>
      <c r="I25" s="64"/>
      <c r="J25" s="65"/>
      <c r="K25" s="65"/>
      <c r="L25" s="65"/>
      <c r="M25" s="65"/>
      <c r="N25" s="65"/>
      <c r="O25" s="65"/>
      <c r="P25" s="65"/>
      <c r="Q25" s="66"/>
      <c r="R25" s="67"/>
      <c r="S25" s="68"/>
      <c r="U25" s="324" t="s">
        <v>5</v>
      </c>
      <c r="V25" s="325"/>
      <c r="W25" s="325"/>
      <c r="X25" s="57"/>
      <c r="Y25" s="55"/>
      <c r="Z25" s="305" t="s">
        <v>12</v>
      </c>
      <c r="AA25" s="335"/>
      <c r="AB25" s="266"/>
      <c r="AC25" s="267"/>
    </row>
    <row r="26" spans="1:37" s="36" customFormat="1" ht="20.100000000000001" customHeight="1" thickBot="1">
      <c r="A26" s="428" t="s">
        <v>33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69"/>
      <c r="V26" s="70"/>
      <c r="W26" s="70"/>
      <c r="X26" s="57"/>
      <c r="Y26" s="44"/>
      <c r="Z26" s="306"/>
      <c r="AA26" s="336"/>
      <c r="AB26" s="337"/>
      <c r="AC26" s="338"/>
      <c r="AG26" s="71"/>
    </row>
    <row r="27" spans="1:37" ht="23.1" customHeight="1" thickTop="1">
      <c r="A27" s="63"/>
      <c r="B27" s="63"/>
      <c r="C27" s="63"/>
      <c r="D27" s="48"/>
      <c r="E27" s="48"/>
      <c r="F27" s="48"/>
      <c r="G27" s="48"/>
      <c r="H27" s="48"/>
      <c r="I27" s="64"/>
      <c r="J27" s="65"/>
      <c r="K27" s="65"/>
      <c r="L27" s="65"/>
      <c r="M27" s="65"/>
      <c r="N27" s="65"/>
      <c r="O27" s="65"/>
      <c r="P27" s="65"/>
      <c r="Q27" s="66"/>
      <c r="R27" s="67"/>
      <c r="S27" s="68"/>
      <c r="U27" s="69"/>
      <c r="V27" s="70"/>
      <c r="W27" s="70"/>
      <c r="X27" s="72"/>
      <c r="Y27" s="49"/>
      <c r="Z27" s="333" t="s">
        <v>2</v>
      </c>
      <c r="AA27" s="317">
        <v>0</v>
      </c>
      <c r="AB27" s="318"/>
      <c r="AC27" s="319"/>
    </row>
    <row r="28" spans="1:37" ht="18" customHeight="1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3"/>
      <c r="R28" s="74"/>
      <c r="S28" s="74"/>
      <c r="T28" s="74"/>
      <c r="U28" s="74"/>
      <c r="V28" s="73"/>
      <c r="W28" s="66"/>
      <c r="X28" s="72"/>
      <c r="Y28" s="49"/>
      <c r="Z28" s="334"/>
      <c r="AA28" s="320"/>
      <c r="AB28" s="321"/>
      <c r="AC28" s="322"/>
      <c r="AD28" s="75">
        <f>COUNTIF(D24,"&lt;&gt;")*500</f>
        <v>0</v>
      </c>
    </row>
    <row r="29" spans="1:37" ht="18" customHeight="1">
      <c r="A29" s="76">
        <v>3</v>
      </c>
      <c r="B29" s="421" t="s">
        <v>136</v>
      </c>
      <c r="C29" s="421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2"/>
      <c r="Y29" s="49"/>
      <c r="Z29" s="49"/>
      <c r="AA29" s="48"/>
      <c r="AB29" s="48"/>
      <c r="AC29" s="48"/>
    </row>
    <row r="30" spans="1:37" s="36" customFormat="1" ht="5.0999999999999996" customHeight="1">
      <c r="A30" s="77"/>
      <c r="B30" s="77"/>
      <c r="C30" s="77"/>
      <c r="D30" s="77"/>
      <c r="E30" s="77"/>
      <c r="F30" s="77"/>
      <c r="G30" s="78"/>
      <c r="H30" s="78"/>
      <c r="I30" s="78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9"/>
      <c r="V30" s="79"/>
      <c r="W30" s="79"/>
      <c r="X30" s="43"/>
      <c r="Y30" s="44"/>
      <c r="Z30" s="45"/>
      <c r="AA30" s="46"/>
      <c r="AB30" s="46"/>
      <c r="AC30" s="46"/>
    </row>
    <row r="31" spans="1:37" ht="30" customHeight="1">
      <c r="A31" s="280" t="s">
        <v>132</v>
      </c>
      <c r="B31" s="281"/>
      <c r="C31" s="281"/>
      <c r="D31" s="281"/>
      <c r="E31" s="281"/>
      <c r="F31" s="281"/>
      <c r="G31" s="288"/>
      <c r="H31" s="280" t="s">
        <v>142</v>
      </c>
      <c r="I31" s="281"/>
      <c r="J31" s="281"/>
      <c r="K31" s="281"/>
      <c r="L31" s="250" t="s">
        <v>133</v>
      </c>
      <c r="M31" s="251"/>
      <c r="N31" s="251"/>
      <c r="O31" s="251"/>
      <c r="P31" s="252"/>
      <c r="Q31" s="280" t="s">
        <v>134</v>
      </c>
      <c r="R31" s="281"/>
      <c r="S31" s="288"/>
      <c r="T31" s="280" t="s">
        <v>143</v>
      </c>
      <c r="U31" s="281"/>
      <c r="V31" s="281"/>
      <c r="W31" s="288"/>
      <c r="X31" s="80"/>
      <c r="Y31" s="49"/>
      <c r="Z31" s="49"/>
      <c r="AA31" s="48"/>
      <c r="AB31" s="48"/>
      <c r="AC31" s="48"/>
    </row>
    <row r="32" spans="1:37" ht="18.95" customHeight="1">
      <c r="A32" s="282" t="s">
        <v>140</v>
      </c>
      <c r="B32" s="283"/>
      <c r="C32" s="283"/>
      <c r="D32" s="283"/>
      <c r="E32" s="283"/>
      <c r="F32" s="283"/>
      <c r="G32" s="284"/>
      <c r="H32" s="293" t="s">
        <v>139</v>
      </c>
      <c r="I32" s="294"/>
      <c r="J32" s="289">
        <v>2023</v>
      </c>
      <c r="K32" s="290"/>
      <c r="L32" s="253"/>
      <c r="M32" s="254"/>
      <c r="N32" s="254"/>
      <c r="O32" s="254"/>
      <c r="P32" s="255"/>
      <c r="Q32" s="247"/>
      <c r="R32" s="248"/>
      <c r="S32" s="249"/>
      <c r="T32" s="244"/>
      <c r="U32" s="245"/>
      <c r="V32" s="245"/>
      <c r="W32" s="246"/>
      <c r="X32" s="81"/>
      <c r="Y32" s="49"/>
      <c r="Z32" s="49"/>
      <c r="AA32" s="48"/>
      <c r="AB32" s="48"/>
      <c r="AC32" s="48"/>
    </row>
    <row r="33" spans="1:33" ht="18.75" customHeight="1">
      <c r="A33" s="285"/>
      <c r="B33" s="286"/>
      <c r="C33" s="286"/>
      <c r="D33" s="286"/>
      <c r="E33" s="286"/>
      <c r="F33" s="286"/>
      <c r="G33" s="287"/>
      <c r="H33" s="295" t="s">
        <v>137</v>
      </c>
      <c r="I33" s="296"/>
      <c r="J33" s="291">
        <v>2024</v>
      </c>
      <c r="K33" s="292"/>
      <c r="L33" s="247"/>
      <c r="M33" s="248"/>
      <c r="N33" s="248"/>
      <c r="O33" s="248"/>
      <c r="P33" s="249"/>
      <c r="Q33" s="247"/>
      <c r="R33" s="248"/>
      <c r="S33" s="249"/>
      <c r="T33" s="247"/>
      <c r="U33" s="248"/>
      <c r="V33" s="248"/>
      <c r="W33" s="249"/>
      <c r="X33" s="81"/>
      <c r="Y33" s="49"/>
      <c r="Z33" s="387">
        <v>3</v>
      </c>
      <c r="AA33" s="388"/>
      <c r="AB33" s="388"/>
      <c r="AC33" s="389"/>
    </row>
    <row r="34" spans="1:33" ht="18.95" customHeight="1">
      <c r="A34" s="282" t="s">
        <v>141</v>
      </c>
      <c r="B34" s="283"/>
      <c r="C34" s="283"/>
      <c r="D34" s="283"/>
      <c r="E34" s="283"/>
      <c r="F34" s="283"/>
      <c r="G34" s="284"/>
      <c r="H34" s="293" t="s">
        <v>135</v>
      </c>
      <c r="I34" s="294"/>
      <c r="J34" s="289">
        <v>2023</v>
      </c>
      <c r="K34" s="290"/>
      <c r="L34" s="247"/>
      <c r="M34" s="248"/>
      <c r="N34" s="248"/>
      <c r="O34" s="248"/>
      <c r="P34" s="249"/>
      <c r="Q34" s="247"/>
      <c r="R34" s="248"/>
      <c r="S34" s="249"/>
      <c r="T34" s="244"/>
      <c r="U34" s="245"/>
      <c r="V34" s="245"/>
      <c r="W34" s="246"/>
      <c r="X34" s="81"/>
      <c r="Y34" s="49"/>
      <c r="Z34" s="305" t="s">
        <v>12</v>
      </c>
      <c r="AA34" s="335"/>
      <c r="AB34" s="266"/>
      <c r="AC34" s="267"/>
    </row>
    <row r="35" spans="1:33" ht="18.95" customHeight="1" thickBot="1">
      <c r="A35" s="285"/>
      <c r="B35" s="286"/>
      <c r="C35" s="286"/>
      <c r="D35" s="286"/>
      <c r="E35" s="286"/>
      <c r="F35" s="286"/>
      <c r="G35" s="287"/>
      <c r="H35" s="295" t="s">
        <v>137</v>
      </c>
      <c r="I35" s="296"/>
      <c r="J35" s="291">
        <v>2024</v>
      </c>
      <c r="K35" s="292"/>
      <c r="L35" s="247"/>
      <c r="M35" s="248"/>
      <c r="N35" s="248"/>
      <c r="O35" s="248"/>
      <c r="P35" s="249"/>
      <c r="Q35" s="247"/>
      <c r="R35" s="248"/>
      <c r="S35" s="249"/>
      <c r="T35" s="247"/>
      <c r="U35" s="248"/>
      <c r="V35" s="248"/>
      <c r="W35" s="249"/>
      <c r="X35" s="81"/>
      <c r="Y35" s="49"/>
      <c r="Z35" s="306"/>
      <c r="AA35" s="336"/>
      <c r="AB35" s="337"/>
      <c r="AC35" s="338"/>
    </row>
    <row r="36" spans="1:33" ht="18.95" customHeight="1" thickTop="1">
      <c r="A36" s="229" t="s">
        <v>145</v>
      </c>
      <c r="B36" s="233"/>
      <c r="C36" s="233"/>
      <c r="D36" s="233"/>
      <c r="E36" s="233"/>
      <c r="F36" s="233"/>
      <c r="G36" s="233"/>
      <c r="H36" s="135"/>
      <c r="I36" s="135"/>
      <c r="J36" s="135"/>
      <c r="K36" s="135"/>
      <c r="L36" s="135"/>
      <c r="M36" s="234"/>
      <c r="N36" s="234"/>
      <c r="O36" s="234"/>
      <c r="P36" s="234"/>
      <c r="Q36" s="234"/>
      <c r="R36" s="234"/>
      <c r="S36" s="234"/>
      <c r="T36" s="234"/>
      <c r="U36" s="234"/>
      <c r="V36" s="235"/>
      <c r="W36" s="235"/>
      <c r="X36" s="88"/>
      <c r="Y36" s="49"/>
      <c r="Z36" s="333" t="s">
        <v>2</v>
      </c>
      <c r="AA36" s="317"/>
      <c r="AB36" s="318"/>
      <c r="AC36" s="319"/>
    </row>
    <row r="37" spans="1:33" ht="18.95" customHeight="1">
      <c r="A37" s="256" t="s">
        <v>146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43" t="s">
        <v>148</v>
      </c>
      <c r="T37" s="243"/>
      <c r="U37" s="243"/>
      <c r="V37" s="243"/>
      <c r="W37" s="243"/>
      <c r="X37" s="88"/>
      <c r="Y37" s="49"/>
      <c r="Z37" s="334"/>
      <c r="AA37" s="320"/>
      <c r="AB37" s="321"/>
      <c r="AC37" s="322"/>
      <c r="AD37" s="238" t="str">
        <f>IF(L32&gt;=1,"500","")</f>
        <v/>
      </c>
    </row>
    <row r="38" spans="1:33" ht="18.95" customHeight="1">
      <c r="A38" s="256" t="s">
        <v>144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34"/>
      <c r="S38" s="234"/>
      <c r="T38" s="243" t="s">
        <v>5</v>
      </c>
      <c r="U38" s="243"/>
      <c r="V38" s="243"/>
      <c r="W38" s="243"/>
      <c r="X38" s="88"/>
      <c r="Y38" s="49"/>
    </row>
    <row r="39" spans="1:33" ht="18.95" customHeight="1">
      <c r="A39" s="229" t="s">
        <v>151</v>
      </c>
      <c r="B39" s="233"/>
      <c r="C39" s="233"/>
      <c r="D39" s="233"/>
      <c r="E39" s="233"/>
      <c r="F39" s="233"/>
      <c r="G39" s="233"/>
      <c r="H39" s="135"/>
      <c r="I39" s="135"/>
      <c r="J39" s="135"/>
      <c r="K39" s="135"/>
      <c r="L39" s="135"/>
      <c r="M39" s="231"/>
      <c r="N39" s="231"/>
      <c r="O39" s="231"/>
      <c r="P39" s="231"/>
      <c r="Q39" s="234"/>
      <c r="R39" s="234"/>
      <c r="S39" s="234"/>
      <c r="T39" s="234"/>
      <c r="U39" s="234"/>
      <c r="V39" s="235"/>
      <c r="W39" s="235"/>
      <c r="X39" s="88"/>
      <c r="Y39" s="49"/>
      <c r="AD39" s="230"/>
    </row>
    <row r="40" spans="1:33" ht="5.0999999999999996" customHeight="1">
      <c r="A40" s="82"/>
      <c r="B40" s="83"/>
      <c r="C40" s="83"/>
      <c r="D40" s="83"/>
      <c r="E40" s="83"/>
      <c r="F40" s="84"/>
      <c r="G40" s="232"/>
      <c r="H40" s="84"/>
      <c r="I40" s="232"/>
      <c r="J40" s="232"/>
      <c r="K40" s="232"/>
      <c r="L40" s="232"/>
      <c r="M40" s="85"/>
      <c r="N40" s="85"/>
      <c r="O40" s="85"/>
      <c r="P40" s="85"/>
      <c r="Q40" s="86"/>
      <c r="R40" s="232"/>
      <c r="S40" s="232"/>
      <c r="T40" s="232"/>
      <c r="U40" s="232"/>
      <c r="V40" s="87"/>
      <c r="W40" s="87"/>
      <c r="X40" s="88"/>
      <c r="Y40" s="49"/>
      <c r="Z40" s="49"/>
      <c r="AA40" s="48"/>
      <c r="AB40" s="48"/>
      <c r="AC40" s="48"/>
    </row>
    <row r="41" spans="1:33" ht="18.95" customHeight="1">
      <c r="A41" s="323" t="s">
        <v>147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89"/>
      <c r="T41" s="340"/>
      <c r="U41" s="340"/>
      <c r="V41" s="340"/>
      <c r="W41" s="340"/>
      <c r="X41" s="90"/>
      <c r="Y41" s="49"/>
      <c r="Z41" s="49"/>
      <c r="AA41" s="48"/>
      <c r="AB41" s="48"/>
      <c r="AC41" s="48"/>
    </row>
    <row r="42" spans="1:33" ht="9.9499999999999993" customHeight="1">
      <c r="A42" s="5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323"/>
      <c r="R42" s="339"/>
      <c r="S42" s="339"/>
      <c r="T42" s="339"/>
      <c r="U42" s="339"/>
      <c r="V42" s="323"/>
      <c r="W42" s="357"/>
      <c r="X42" s="57"/>
      <c r="Y42" s="58"/>
      <c r="Z42" s="59"/>
      <c r="AA42" s="48"/>
      <c r="AB42" s="48"/>
      <c r="AC42" s="48"/>
    </row>
    <row r="43" spans="1:33" s="36" customFormat="1" ht="7.5" customHeight="1">
      <c r="Y43" s="58"/>
      <c r="Z43" s="59"/>
      <c r="AA43" s="48"/>
      <c r="AB43" s="48"/>
      <c r="AC43" s="48"/>
    </row>
    <row r="44" spans="1:33" s="36" customFormat="1" ht="4.5" customHeight="1">
      <c r="G44" s="40"/>
      <c r="H44" s="40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  <c r="V44" s="42"/>
      <c r="W44" s="42"/>
      <c r="X44" s="43"/>
      <c r="Y44" s="44"/>
      <c r="Z44" s="45"/>
      <c r="AA44" s="46"/>
      <c r="AB44" s="46"/>
      <c r="AC44" s="46"/>
    </row>
    <row r="45" spans="1:33" ht="18.95" customHeight="1">
      <c r="A45" s="39">
        <v>4</v>
      </c>
      <c r="B45" s="36" t="s">
        <v>39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91"/>
      <c r="T45" s="91"/>
      <c r="U45" s="91"/>
      <c r="V45" s="91"/>
      <c r="W45" s="91"/>
      <c r="X45" s="60"/>
      <c r="Y45" s="61"/>
      <c r="Z45" s="343">
        <v>4</v>
      </c>
      <c r="AA45" s="344"/>
      <c r="AB45" s="344"/>
      <c r="AC45" s="345"/>
    </row>
    <row r="46" spans="1:33" ht="18.95" customHeight="1">
      <c r="B46" s="236" t="s">
        <v>154</v>
      </c>
      <c r="X46" s="57"/>
      <c r="Y46" s="55"/>
      <c r="Z46" s="305" t="s">
        <v>12</v>
      </c>
      <c r="AA46" s="335"/>
      <c r="AB46" s="266"/>
      <c r="AC46" s="267"/>
    </row>
    <row r="47" spans="1:33" s="36" customFormat="1" ht="20.100000000000001" customHeight="1" thickBot="1">
      <c r="A47" s="352" t="s">
        <v>131</v>
      </c>
      <c r="B47" s="353"/>
      <c r="C47" s="353"/>
      <c r="D47" s="354" t="str">
        <f>IF('エコライフノート エコライフチェック報告様式'!F17&lt;&gt;"","あ　り","なし")</f>
        <v>なし</v>
      </c>
      <c r="E47" s="355"/>
      <c r="F47" s="355"/>
      <c r="G47" s="355"/>
      <c r="H47" s="356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69"/>
      <c r="V47" s="70"/>
      <c r="W47" s="70"/>
      <c r="X47" s="57"/>
      <c r="Y47" s="44"/>
      <c r="Z47" s="306"/>
      <c r="AA47" s="336"/>
      <c r="AB47" s="337"/>
      <c r="AC47" s="338"/>
      <c r="AG47" s="71"/>
    </row>
    <row r="48" spans="1:33" ht="22.5" customHeight="1" thickTop="1">
      <c r="A48" s="62" t="s">
        <v>150</v>
      </c>
      <c r="B48" s="63"/>
      <c r="C48" s="63"/>
      <c r="D48" s="48"/>
      <c r="E48" s="48"/>
      <c r="F48" s="48"/>
      <c r="G48" s="48"/>
      <c r="H48" s="48"/>
      <c r="I48" s="64"/>
      <c r="J48" s="65"/>
      <c r="K48" s="65"/>
      <c r="L48" s="65"/>
      <c r="M48" s="65"/>
      <c r="N48" s="65"/>
      <c r="O48" s="65"/>
      <c r="P48" s="65"/>
      <c r="Q48" s="66"/>
      <c r="R48" s="67"/>
      <c r="S48" s="68"/>
      <c r="U48" s="324" t="s">
        <v>5</v>
      </c>
      <c r="V48" s="325"/>
      <c r="W48" s="325"/>
      <c r="X48" s="72"/>
      <c r="Y48" s="49"/>
      <c r="Z48" s="333" t="s">
        <v>2</v>
      </c>
      <c r="AA48" s="317"/>
      <c r="AB48" s="318"/>
      <c r="AC48" s="319"/>
    </row>
    <row r="49" spans="1:30" ht="18" customHeight="1">
      <c r="A49" s="93" t="s">
        <v>40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3"/>
      <c r="R49" s="74"/>
      <c r="S49" s="74"/>
      <c r="T49" s="74"/>
      <c r="U49" s="74"/>
      <c r="V49" s="73"/>
      <c r="W49" s="66"/>
      <c r="X49" s="72"/>
      <c r="Y49" s="49"/>
      <c r="Z49" s="334"/>
      <c r="AA49" s="320"/>
      <c r="AB49" s="321"/>
      <c r="AC49" s="322"/>
      <c r="AD49" s="75">
        <f>IF(D47="あ　り",500,0)</f>
        <v>0</v>
      </c>
    </row>
    <row r="50" spans="1:30" ht="15" customHeight="1">
      <c r="A50" s="7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89"/>
      <c r="T50" s="95"/>
      <c r="U50" s="95"/>
      <c r="V50" s="95"/>
      <c r="W50" s="95"/>
      <c r="X50" s="90"/>
      <c r="Y50" s="49"/>
      <c r="Z50" s="49"/>
      <c r="AA50" s="48"/>
      <c r="AB50" s="48"/>
      <c r="AC50" s="48"/>
    </row>
    <row r="51" spans="1:30" ht="5.0999999999999996" customHeight="1">
      <c r="A51" s="341">
        <v>5</v>
      </c>
      <c r="B51" s="342" t="s">
        <v>17</v>
      </c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96"/>
      <c r="T51" s="97"/>
      <c r="U51" s="98"/>
      <c r="V51" s="87"/>
      <c r="W51" s="87"/>
      <c r="X51" s="90"/>
      <c r="Y51" s="49"/>
      <c r="Z51" s="49"/>
      <c r="AA51" s="48"/>
      <c r="AB51" s="48"/>
      <c r="AC51" s="48"/>
    </row>
    <row r="52" spans="1:30" ht="13.5" customHeight="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6"/>
      <c r="T52" s="36"/>
      <c r="U52" s="41"/>
      <c r="V52" s="41"/>
      <c r="W52" s="41"/>
      <c r="X52" s="99"/>
      <c r="Y52" s="49"/>
      <c r="Z52" s="343">
        <v>5</v>
      </c>
      <c r="AA52" s="344"/>
      <c r="AB52" s="344"/>
      <c r="AC52" s="345"/>
    </row>
    <row r="53" spans="1:30" ht="5.0999999999999996" customHeight="1">
      <c r="A53" s="349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1"/>
      <c r="V53" s="351"/>
      <c r="W53" s="351"/>
      <c r="X53" s="100"/>
      <c r="Y53" s="49"/>
      <c r="Z53" s="346"/>
      <c r="AA53" s="347"/>
      <c r="AB53" s="347"/>
      <c r="AC53" s="348"/>
    </row>
    <row r="54" spans="1:30" ht="18.95" customHeight="1">
      <c r="A54" s="407"/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68"/>
      <c r="W54" s="369"/>
      <c r="X54" s="100"/>
      <c r="Y54" s="49"/>
      <c r="Z54" s="305" t="s">
        <v>12</v>
      </c>
      <c r="AA54" s="335"/>
      <c r="AB54" s="266"/>
      <c r="AC54" s="267"/>
    </row>
    <row r="55" spans="1:30" ht="18.95" customHeight="1" thickBot="1">
      <c r="A55" s="408"/>
      <c r="B55" s="409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10"/>
      <c r="X55" s="100"/>
      <c r="Y55" s="49"/>
      <c r="Z55" s="306"/>
      <c r="AA55" s="336"/>
      <c r="AB55" s="337"/>
      <c r="AC55" s="338"/>
    </row>
    <row r="56" spans="1:30" ht="18.95" customHeight="1" thickTop="1">
      <c r="A56" s="408"/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10"/>
      <c r="X56" s="100"/>
      <c r="Y56" s="49"/>
      <c r="Z56" s="333" t="s">
        <v>2</v>
      </c>
      <c r="AA56" s="317"/>
      <c r="AB56" s="318"/>
      <c r="AC56" s="319"/>
    </row>
    <row r="57" spans="1:30" ht="18.95" customHeight="1">
      <c r="A57" s="411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3"/>
      <c r="X57" s="100"/>
      <c r="Y57" s="49"/>
      <c r="Z57" s="334"/>
      <c r="AA57" s="320"/>
      <c r="AB57" s="321"/>
      <c r="AC57" s="322"/>
      <c r="AD57" s="22">
        <f>COUNTIF(A54,"&lt;&gt;")*500</f>
        <v>0</v>
      </c>
    </row>
    <row r="58" spans="1:30" ht="5.0999999999999996" customHeight="1">
      <c r="A58" s="101"/>
      <c r="B58" s="102"/>
      <c r="C58" s="103"/>
      <c r="D58" s="103"/>
      <c r="E58" s="103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104"/>
      <c r="V58" s="104"/>
      <c r="W58" s="104"/>
      <c r="X58" s="100"/>
      <c r="Y58" s="49"/>
      <c r="Z58" s="105"/>
      <c r="AA58" s="63"/>
      <c r="AB58" s="63"/>
      <c r="AC58" s="63"/>
    </row>
    <row r="59" spans="1:30" ht="18.95" customHeight="1">
      <c r="A59" s="323" t="s">
        <v>6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24" t="s">
        <v>5</v>
      </c>
      <c r="V59" s="325"/>
      <c r="W59" s="325"/>
      <c r="X59" s="100"/>
      <c r="Y59" s="49"/>
      <c r="Z59" s="326" t="s">
        <v>18</v>
      </c>
      <c r="AA59" s="326"/>
      <c r="AB59" s="326"/>
      <c r="AC59" s="326"/>
    </row>
    <row r="60" spans="1:30" ht="18.95" customHeight="1">
      <c r="A60" s="73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69"/>
      <c r="V60" s="70"/>
      <c r="W60" s="70"/>
      <c r="X60" s="100"/>
      <c r="Y60" s="49"/>
      <c r="Z60" s="326"/>
      <c r="AA60" s="326"/>
      <c r="AB60" s="326"/>
      <c r="AC60" s="326"/>
    </row>
    <row r="61" spans="1:30" ht="18" customHeight="1">
      <c r="B61" s="94"/>
      <c r="D61" s="106" t="s">
        <v>23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107"/>
      <c r="U61" s="107"/>
      <c r="V61" s="107"/>
      <c r="W61" s="107"/>
      <c r="X61" s="100"/>
      <c r="Y61" s="49"/>
      <c r="Z61" s="326"/>
      <c r="AA61" s="326"/>
      <c r="AB61" s="326"/>
      <c r="AC61" s="326"/>
      <c r="AD61" s="108"/>
    </row>
    <row r="62" spans="1:30" ht="18" customHeight="1">
      <c r="A62" s="7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107"/>
      <c r="V62" s="107"/>
      <c r="W62" s="107"/>
      <c r="X62" s="100"/>
      <c r="Y62" s="49"/>
    </row>
    <row r="63" spans="1:30" ht="18" customHeight="1">
      <c r="A63" s="73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107"/>
      <c r="V63" s="107"/>
      <c r="W63" s="107"/>
      <c r="X63" s="100"/>
      <c r="Y63" s="49"/>
    </row>
    <row r="64" spans="1:30" ht="18.95" customHeight="1">
      <c r="A64" s="327" t="s">
        <v>22</v>
      </c>
      <c r="B64" s="327"/>
      <c r="C64" s="327"/>
      <c r="D64" s="109">
        <v>1</v>
      </c>
      <c r="E64" s="110" t="s">
        <v>21</v>
      </c>
      <c r="F64" s="328">
        <v>5</v>
      </c>
      <c r="G64" s="329"/>
      <c r="H64" s="94" t="s">
        <v>42</v>
      </c>
      <c r="I64" s="94"/>
      <c r="J64" s="94"/>
      <c r="K64" s="94"/>
      <c r="L64" s="94"/>
      <c r="M64" s="94"/>
      <c r="N64" s="94"/>
      <c r="O64" s="94"/>
      <c r="P64" s="94"/>
      <c r="Q64" s="107"/>
      <c r="R64" s="107"/>
      <c r="S64" s="107"/>
      <c r="T64" s="107"/>
      <c r="U64" s="107"/>
      <c r="V64" s="107"/>
      <c r="W64" s="107"/>
      <c r="X64" s="100"/>
      <c r="Y64" s="49"/>
      <c r="Z64" s="330" t="s">
        <v>19</v>
      </c>
      <c r="AA64" s="331"/>
      <c r="AB64" s="331"/>
      <c r="AC64" s="332"/>
    </row>
    <row r="65" spans="1:37" ht="18.75" customHeight="1">
      <c r="A65" s="73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107"/>
      <c r="V65" s="107"/>
      <c r="W65" s="107"/>
      <c r="X65" s="100"/>
      <c r="Y65" s="50"/>
      <c r="Z65" s="305" t="s">
        <v>12</v>
      </c>
      <c r="AA65" s="307">
        <f>AA15+AA25+AA34+AA46+AA54</f>
        <v>0</v>
      </c>
      <c r="AB65" s="308"/>
      <c r="AC65" s="309"/>
    </row>
    <row r="66" spans="1:37" ht="18.75" customHeight="1" thickBot="1">
      <c r="A66" s="313" t="s">
        <v>30</v>
      </c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100"/>
      <c r="Y66" s="50"/>
      <c r="Z66" s="306"/>
      <c r="AA66" s="310"/>
      <c r="AB66" s="311"/>
      <c r="AC66" s="312"/>
    </row>
    <row r="67" spans="1:37" ht="5.0999999999999996" customHeight="1" thickTop="1">
      <c r="A67" s="82"/>
      <c r="B67" s="83"/>
      <c r="C67" s="83"/>
      <c r="D67" s="83"/>
      <c r="E67" s="83"/>
      <c r="F67" s="84"/>
      <c r="G67" s="48"/>
      <c r="H67" s="84"/>
      <c r="I67" s="48"/>
      <c r="J67" s="48"/>
      <c r="K67" s="48"/>
      <c r="L67" s="48"/>
      <c r="M67" s="85"/>
      <c r="N67" s="85"/>
      <c r="O67" s="85"/>
      <c r="P67" s="85"/>
      <c r="Q67" s="86"/>
      <c r="R67" s="48"/>
      <c r="S67" s="48"/>
      <c r="T67" s="48"/>
      <c r="U67" s="48"/>
      <c r="V67" s="87"/>
      <c r="W67" s="87"/>
      <c r="X67" s="88"/>
      <c r="Y67" s="50"/>
      <c r="Z67" s="314" t="s">
        <v>2</v>
      </c>
      <c r="AA67" s="317">
        <f>AA17+AA27+AA36+AA48+AA56</f>
        <v>0</v>
      </c>
      <c r="AB67" s="318"/>
      <c r="AC67" s="319"/>
    </row>
    <row r="68" spans="1:37" ht="18.95" customHeight="1">
      <c r="A68" s="111">
        <v>1</v>
      </c>
      <c r="B68" s="112" t="s">
        <v>28</v>
      </c>
      <c r="C68" s="112"/>
      <c r="D68" s="113"/>
      <c r="E68" s="113"/>
      <c r="F68" s="113"/>
      <c r="G68" s="114"/>
      <c r="H68" s="113"/>
      <c r="I68" s="115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6"/>
      <c r="V68" s="116"/>
      <c r="W68" s="117"/>
      <c r="X68" s="49"/>
      <c r="Y68" s="50"/>
      <c r="Z68" s="315"/>
      <c r="AA68" s="310"/>
      <c r="AB68" s="311"/>
      <c r="AC68" s="312"/>
    </row>
    <row r="69" spans="1:37" ht="4.5" customHeight="1">
      <c r="A69" s="418" t="s">
        <v>29</v>
      </c>
      <c r="B69" s="419"/>
      <c r="C69" s="419"/>
      <c r="D69" s="419"/>
      <c r="E69" s="419"/>
      <c r="F69" s="419"/>
      <c r="G69" s="419"/>
      <c r="H69" s="419"/>
      <c r="I69" s="419"/>
      <c r="J69" s="419"/>
      <c r="K69" s="419"/>
      <c r="L69" s="419"/>
      <c r="M69" s="419"/>
      <c r="N69" s="265"/>
      <c r="O69" s="265"/>
      <c r="P69" s="265"/>
      <c r="Q69" s="265"/>
      <c r="R69" s="265"/>
      <c r="S69" s="265"/>
      <c r="T69" s="265"/>
      <c r="U69" s="265"/>
      <c r="V69" s="265"/>
      <c r="W69" s="312"/>
      <c r="X69" s="49"/>
      <c r="Y69" s="50"/>
      <c r="Z69" s="315"/>
      <c r="AA69" s="310"/>
      <c r="AB69" s="311"/>
      <c r="AC69" s="312"/>
    </row>
    <row r="70" spans="1:37" ht="11.25" customHeight="1">
      <c r="A70" s="420"/>
      <c r="B70" s="419"/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265"/>
      <c r="O70" s="265"/>
      <c r="P70" s="265"/>
      <c r="Q70" s="265"/>
      <c r="R70" s="265"/>
      <c r="S70" s="265"/>
      <c r="T70" s="265"/>
      <c r="U70" s="265"/>
      <c r="V70" s="265"/>
      <c r="W70" s="312"/>
      <c r="X70" s="49"/>
      <c r="Y70" s="50"/>
      <c r="Z70" s="316"/>
      <c r="AA70" s="320"/>
      <c r="AB70" s="321"/>
      <c r="AC70" s="322"/>
      <c r="AD70" s="22">
        <f>IF(AA67&gt;2000,2000,AA67)</f>
        <v>0</v>
      </c>
    </row>
    <row r="71" spans="1:37" ht="9.75" customHeight="1">
      <c r="A71" s="297"/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321"/>
      <c r="O71" s="321"/>
      <c r="P71" s="321"/>
      <c r="Q71" s="321"/>
      <c r="R71" s="321"/>
      <c r="S71" s="321"/>
      <c r="T71" s="321"/>
      <c r="U71" s="321"/>
      <c r="V71" s="321"/>
      <c r="W71" s="322"/>
      <c r="X71" s="49"/>
      <c r="Y71" s="50"/>
      <c r="Z71" s="49"/>
      <c r="AA71" s="48"/>
      <c r="AB71" s="48"/>
      <c r="AC71" s="48"/>
    </row>
    <row r="72" spans="1:37" ht="18" customHeight="1">
      <c r="A72" s="111">
        <v>2</v>
      </c>
      <c r="B72" s="112" t="s">
        <v>20</v>
      </c>
      <c r="C72" s="112"/>
      <c r="D72" s="113"/>
      <c r="E72" s="113"/>
      <c r="F72" s="113"/>
      <c r="G72" s="114"/>
      <c r="H72" s="113"/>
      <c r="I72" s="115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6"/>
      <c r="V72" s="116"/>
      <c r="W72" s="117"/>
      <c r="X72" s="49"/>
      <c r="Y72" s="50"/>
      <c r="Z72" s="49"/>
      <c r="AA72" s="48"/>
      <c r="AB72" s="48"/>
      <c r="AC72" s="48"/>
    </row>
    <row r="73" spans="1:37" ht="23.25" customHeight="1">
      <c r="A73" s="297" t="s">
        <v>27</v>
      </c>
      <c r="B73" s="298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9"/>
      <c r="X73" s="49"/>
      <c r="Y73" s="50"/>
      <c r="Z73" s="49"/>
      <c r="AA73" s="48"/>
      <c r="AB73" s="48"/>
      <c r="AC73" s="48"/>
    </row>
    <row r="74" spans="1:37" ht="18" customHeight="1">
      <c r="A74" s="118">
        <v>3</v>
      </c>
      <c r="B74" s="112" t="s">
        <v>138</v>
      </c>
      <c r="C74" s="112"/>
      <c r="D74" s="113"/>
      <c r="E74" s="113"/>
      <c r="F74" s="113"/>
      <c r="G74" s="114"/>
      <c r="H74" s="113"/>
      <c r="I74" s="115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6"/>
      <c r="V74" s="116"/>
      <c r="W74" s="117"/>
      <c r="X74" s="49"/>
      <c r="Y74" s="50"/>
      <c r="Z74" s="86"/>
      <c r="AA74" s="86"/>
      <c r="AB74" s="86"/>
      <c r="AC74" s="86"/>
    </row>
    <row r="75" spans="1:37" s="122" customFormat="1" ht="23.25" customHeight="1">
      <c r="A75" s="297" t="s">
        <v>149</v>
      </c>
      <c r="B75" s="298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9"/>
      <c r="X75" s="49"/>
      <c r="Y75" s="119"/>
      <c r="Z75" s="120"/>
      <c r="AA75" s="121"/>
      <c r="AB75" s="121"/>
      <c r="AC75" s="121"/>
      <c r="AH75" s="23"/>
      <c r="AI75" s="23"/>
      <c r="AJ75" s="23"/>
      <c r="AK75" s="23"/>
    </row>
    <row r="76" spans="1:37" ht="18" customHeight="1">
      <c r="A76" s="118">
        <v>4</v>
      </c>
      <c r="B76" s="112" t="s">
        <v>41</v>
      </c>
      <c r="C76" s="112"/>
      <c r="D76" s="113"/>
      <c r="E76" s="113"/>
      <c r="F76" s="113"/>
      <c r="G76" s="114"/>
      <c r="H76" s="113"/>
      <c r="I76" s="115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6"/>
      <c r="V76" s="116"/>
      <c r="W76" s="117"/>
      <c r="X76" s="49"/>
      <c r="Y76" s="50"/>
      <c r="Z76" s="86"/>
      <c r="AA76" s="86"/>
      <c r="AB76" s="86"/>
      <c r="AC76" s="86"/>
    </row>
    <row r="77" spans="1:37" s="122" customFormat="1" ht="23.25" customHeight="1">
      <c r="A77" s="297" t="s">
        <v>98</v>
      </c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9"/>
      <c r="X77" s="49"/>
      <c r="Y77" s="119"/>
      <c r="Z77" s="120"/>
      <c r="AA77" s="121"/>
      <c r="AB77" s="121"/>
      <c r="AC77" s="121"/>
      <c r="AH77" s="23"/>
      <c r="AI77" s="23"/>
      <c r="AJ77" s="23"/>
      <c r="AK77" s="23"/>
    </row>
    <row r="78" spans="1:37" ht="9.9499999999999993" customHeight="1">
      <c r="A78" s="123"/>
      <c r="B78" s="124"/>
      <c r="C78" s="125"/>
      <c r="D78" s="30"/>
      <c r="E78" s="30"/>
      <c r="F78" s="30"/>
      <c r="G78" s="30"/>
      <c r="H78" s="30"/>
      <c r="I78" s="126"/>
      <c r="J78" s="30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27"/>
      <c r="V78" s="127"/>
      <c r="W78" s="127"/>
      <c r="X78" s="128"/>
      <c r="Y78" s="50"/>
      <c r="Z78" s="48"/>
      <c r="AA78" s="48"/>
      <c r="AB78" s="94"/>
      <c r="AC78" s="129"/>
    </row>
    <row r="79" spans="1:37" ht="9.9499999999999993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2"/>
      <c r="M79" s="33"/>
      <c r="N79" s="32"/>
      <c r="O79" s="32"/>
      <c r="P79" s="32"/>
      <c r="Q79" s="32"/>
      <c r="R79" s="33"/>
      <c r="S79" s="32"/>
      <c r="T79" s="32"/>
      <c r="U79" s="32"/>
      <c r="V79" s="32"/>
      <c r="W79" s="32"/>
      <c r="X79" s="32"/>
      <c r="Y79" s="32"/>
      <c r="Z79" s="130"/>
      <c r="AA79" s="130"/>
      <c r="AB79" s="130"/>
      <c r="AC79" s="130"/>
    </row>
    <row r="80" spans="1:37" s="122" customFormat="1" ht="18.95" customHeight="1">
      <c r="A80" s="121" t="s">
        <v>162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31"/>
      <c r="V80" s="131"/>
      <c r="W80" s="131"/>
      <c r="X80" s="131"/>
      <c r="Y80" s="131"/>
      <c r="Z80" s="120"/>
      <c r="AA80" s="121"/>
      <c r="AB80" s="121"/>
      <c r="AC80" s="121"/>
      <c r="AH80" s="23"/>
      <c r="AI80" s="23"/>
      <c r="AJ80" s="23"/>
      <c r="AK80" s="23"/>
    </row>
    <row r="81" spans="1:37" ht="6.9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104"/>
      <c r="V81" s="104"/>
      <c r="W81" s="104"/>
      <c r="X81" s="49"/>
      <c r="Y81" s="49"/>
      <c r="Z81" s="132"/>
      <c r="AA81" s="48"/>
      <c r="AB81" s="48"/>
      <c r="AC81" s="94"/>
    </row>
    <row r="82" spans="1:37" ht="15" customHeight="1">
      <c r="A82" s="30"/>
      <c r="B82" s="48"/>
      <c r="C82" s="48"/>
      <c r="D82" s="48"/>
      <c r="E82" s="48"/>
      <c r="F82" s="48"/>
      <c r="G82" s="48"/>
      <c r="H82" s="48"/>
      <c r="I82" s="48"/>
      <c r="J82" s="94"/>
      <c r="K82" s="94"/>
      <c r="L82" s="94"/>
      <c r="M82" s="94"/>
      <c r="N82" s="94"/>
      <c r="O82" s="30"/>
      <c r="P82" s="94"/>
      <c r="Q82" s="94"/>
      <c r="R82" s="94"/>
      <c r="S82" s="94"/>
      <c r="T82" s="104"/>
      <c r="U82" s="104"/>
      <c r="V82" s="104"/>
      <c r="W82" s="49"/>
      <c r="X82" s="49"/>
      <c r="Y82" s="132"/>
      <c r="Z82" s="48"/>
      <c r="AA82" s="48"/>
      <c r="AB82" s="94"/>
      <c r="AC82" s="129"/>
    </row>
    <row r="83" spans="1:37" ht="18" customHeight="1">
      <c r="A83" s="133"/>
      <c r="B83" s="134"/>
      <c r="C83" s="134"/>
      <c r="D83" s="134"/>
      <c r="E83" s="134"/>
      <c r="F83" s="134"/>
      <c r="G83" s="134"/>
      <c r="H83" s="134"/>
      <c r="I83" s="134"/>
      <c r="J83" s="134"/>
      <c r="K83" s="135"/>
      <c r="L83" s="135"/>
      <c r="M83" s="135"/>
      <c r="N83" s="135"/>
      <c r="O83" s="136"/>
      <c r="P83" s="135"/>
      <c r="Q83" s="135"/>
      <c r="R83" s="135"/>
      <c r="S83" s="135"/>
      <c r="T83" s="135"/>
      <c r="U83" s="137"/>
      <c r="V83" s="137"/>
      <c r="W83" s="129"/>
      <c r="X83" s="129"/>
      <c r="Y83" s="129"/>
      <c r="Z83" s="129"/>
      <c r="AA83" s="134"/>
      <c r="AB83" s="134"/>
      <c r="AC83" s="135"/>
    </row>
    <row r="84" spans="1:37" ht="18" customHeight="1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5"/>
      <c r="L84" s="135"/>
      <c r="M84" s="135"/>
      <c r="N84" s="135"/>
      <c r="O84" s="84"/>
      <c r="P84" s="138"/>
      <c r="Q84" s="129"/>
      <c r="R84" s="129"/>
      <c r="S84" s="129"/>
      <c r="T84" s="129"/>
      <c r="U84" s="129"/>
      <c r="V84" s="138"/>
      <c r="W84" s="129"/>
      <c r="X84" s="129"/>
      <c r="Y84" s="129"/>
      <c r="Z84" s="129"/>
      <c r="AA84" s="134"/>
      <c r="AB84" s="134"/>
      <c r="AC84" s="135"/>
    </row>
    <row r="85" spans="1:37" ht="18" customHeight="1">
      <c r="A85" s="133"/>
      <c r="B85" s="134"/>
      <c r="C85" s="134"/>
      <c r="D85" s="134"/>
      <c r="E85" s="134"/>
      <c r="F85" s="134"/>
      <c r="G85" s="134"/>
      <c r="H85" s="134"/>
      <c r="I85" s="134"/>
      <c r="J85" s="134"/>
      <c r="K85" s="135"/>
      <c r="L85" s="135"/>
      <c r="M85" s="135"/>
      <c r="N85" s="135"/>
      <c r="O85" s="84"/>
      <c r="P85" s="139"/>
      <c r="Q85" s="129"/>
      <c r="R85" s="129"/>
      <c r="S85" s="129"/>
      <c r="T85" s="129"/>
      <c r="U85" s="129"/>
      <c r="V85" s="129"/>
      <c r="W85" s="137"/>
      <c r="X85" s="140"/>
      <c r="Y85" s="140"/>
      <c r="Z85" s="140"/>
      <c r="AA85" s="134"/>
      <c r="AB85" s="134"/>
      <c r="AC85" s="135"/>
    </row>
    <row r="86" spans="1:37" ht="18" customHeight="1">
      <c r="A86" s="136"/>
      <c r="B86" s="135"/>
      <c r="C86" s="134"/>
      <c r="D86" s="134"/>
      <c r="E86" s="134"/>
      <c r="F86" s="134"/>
      <c r="G86" s="134"/>
      <c r="H86" s="134"/>
      <c r="I86" s="134"/>
      <c r="J86" s="134"/>
      <c r="K86" s="135"/>
      <c r="L86" s="135"/>
      <c r="M86" s="135"/>
      <c r="N86" s="135"/>
      <c r="O86" s="136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00"/>
      <c r="AB86" s="300"/>
      <c r="AC86" s="135"/>
    </row>
    <row r="87" spans="1:37" ht="18" customHeight="1">
      <c r="A87" s="136"/>
      <c r="B87" s="135"/>
      <c r="C87" s="135"/>
      <c r="D87" s="135"/>
      <c r="E87" s="135"/>
      <c r="F87" s="135"/>
      <c r="G87" s="137"/>
      <c r="H87" s="137"/>
      <c r="I87" s="137"/>
      <c r="J87" s="140"/>
      <c r="K87" s="140"/>
      <c r="L87" s="140"/>
      <c r="M87" s="141"/>
      <c r="N87" s="141"/>
      <c r="O87" s="26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  <c r="AA87" s="300"/>
      <c r="AB87" s="300"/>
      <c r="AC87" s="94"/>
    </row>
    <row r="88" spans="1:37" ht="20.100000000000001" customHeight="1">
      <c r="A88" s="26"/>
      <c r="B88" s="107"/>
      <c r="C88" s="135"/>
      <c r="D88" s="135"/>
      <c r="E88" s="135"/>
      <c r="F88" s="135"/>
      <c r="G88" s="137"/>
      <c r="H88" s="137"/>
      <c r="I88" s="137"/>
      <c r="J88" s="140"/>
      <c r="K88" s="140"/>
      <c r="L88" s="140"/>
      <c r="M88" s="141"/>
      <c r="N88" s="141"/>
      <c r="O88" s="26"/>
      <c r="P88" s="142"/>
      <c r="Q88" s="129"/>
      <c r="R88" s="129"/>
      <c r="S88" s="129"/>
      <c r="T88" s="129"/>
      <c r="U88" s="129"/>
      <c r="V88" s="129"/>
      <c r="W88" s="143"/>
      <c r="X88" s="132"/>
      <c r="Y88" s="132"/>
      <c r="Z88" s="49"/>
      <c r="AA88" s="129"/>
      <c r="AB88" s="129"/>
      <c r="AC88" s="94"/>
    </row>
    <row r="89" spans="1:37" ht="18.95" customHeight="1">
      <c r="A89" s="123"/>
      <c r="B89" s="124"/>
      <c r="C89" s="125"/>
      <c r="D89" s="30"/>
      <c r="E89" s="30"/>
      <c r="F89" s="30"/>
      <c r="G89" s="30"/>
      <c r="H89" s="30"/>
      <c r="I89" s="126"/>
      <c r="J89" s="30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27"/>
      <c r="V89" s="127"/>
      <c r="W89" s="127"/>
      <c r="X89" s="128"/>
      <c r="Y89" s="49"/>
      <c r="Z89" s="48"/>
      <c r="AA89" s="48"/>
      <c r="AB89" s="94"/>
      <c r="AC89" s="129"/>
    </row>
    <row r="90" spans="1:37" ht="8.1" customHeight="1">
      <c r="A90" s="144"/>
      <c r="B90" s="107"/>
      <c r="C90" s="135"/>
      <c r="D90" s="135"/>
      <c r="E90" s="135"/>
      <c r="F90" s="135"/>
      <c r="G90" s="137"/>
      <c r="H90" s="137"/>
      <c r="I90" s="137"/>
      <c r="J90" s="140"/>
      <c r="K90" s="140"/>
      <c r="L90" s="140"/>
      <c r="M90" s="141"/>
      <c r="N90" s="141"/>
      <c r="O90" s="144"/>
      <c r="P90" s="145"/>
      <c r="Q90" s="145"/>
      <c r="R90" s="271" t="s">
        <v>11</v>
      </c>
      <c r="S90" s="272"/>
      <c r="T90" s="273"/>
      <c r="U90" s="271" t="s">
        <v>9</v>
      </c>
      <c r="V90" s="301"/>
      <c r="W90" s="304"/>
      <c r="X90" s="277"/>
      <c r="Y90" s="277"/>
      <c r="Z90" s="278"/>
      <c r="AA90" s="49"/>
      <c r="AB90" s="129"/>
      <c r="AC90" s="129"/>
    </row>
    <row r="91" spans="1:37" ht="6" customHeight="1">
      <c r="A91" s="146"/>
      <c r="B91" s="48"/>
      <c r="F91" s="48"/>
      <c r="I91" s="94"/>
      <c r="J91" s="94"/>
      <c r="K91" s="94"/>
      <c r="L91" s="94"/>
      <c r="M91" s="147"/>
      <c r="N91" s="148"/>
      <c r="R91" s="274"/>
      <c r="S91" s="275"/>
      <c r="T91" s="276"/>
      <c r="U91" s="302"/>
      <c r="V91" s="303"/>
      <c r="W91" s="304"/>
      <c r="X91" s="277"/>
      <c r="Y91" s="277"/>
      <c r="Z91" s="279"/>
      <c r="AA91" s="94"/>
      <c r="AB91" s="129"/>
    </row>
    <row r="92" spans="1:37" ht="15" customHeight="1">
      <c r="A92" s="36" t="s">
        <v>10</v>
      </c>
      <c r="B92" s="60"/>
      <c r="C92" s="60"/>
      <c r="D92" s="60"/>
      <c r="E92" s="60"/>
      <c r="F92" s="60"/>
      <c r="G92" s="60"/>
      <c r="H92" s="60"/>
      <c r="I92" s="60"/>
      <c r="J92" s="84"/>
      <c r="K92" s="85"/>
      <c r="L92" s="85"/>
      <c r="M92" s="94"/>
      <c r="N92" s="129"/>
      <c r="O92" s="129"/>
      <c r="P92" s="133"/>
      <c r="Q92" s="133"/>
      <c r="R92" s="258"/>
      <c r="S92" s="266"/>
      <c r="T92" s="267"/>
      <c r="U92" s="414"/>
      <c r="V92" s="415"/>
      <c r="W92" s="48"/>
      <c r="X92" s="48"/>
      <c r="Y92" s="85"/>
      <c r="Z92" s="48"/>
      <c r="AA92" s="48"/>
      <c r="AB92" s="94"/>
      <c r="AC92" s="129"/>
    </row>
    <row r="93" spans="1:37" ht="30" customHeight="1">
      <c r="A93" s="264" t="s">
        <v>163</v>
      </c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8"/>
      <c r="S93" s="269"/>
      <c r="T93" s="270"/>
      <c r="U93" s="416"/>
      <c r="V93" s="417"/>
      <c r="W93" s="48"/>
      <c r="X93" s="48"/>
      <c r="Y93" s="85"/>
      <c r="Z93" s="48"/>
      <c r="AA93" s="48"/>
      <c r="AB93" s="94"/>
      <c r="AC93" s="129"/>
    </row>
    <row r="94" spans="1:37" ht="18.95" customHeight="1">
      <c r="A94" s="149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48"/>
      <c r="S94" s="48"/>
      <c r="T94" s="48"/>
      <c r="U94" s="48"/>
      <c r="V94" s="48"/>
      <c r="W94" s="48"/>
      <c r="X94" s="48"/>
      <c r="Y94" s="85"/>
      <c r="Z94" s="48"/>
      <c r="AA94" s="48"/>
      <c r="AB94" s="94"/>
      <c r="AC94" s="129"/>
    </row>
    <row r="95" spans="1:37" s="122" customFormat="1" ht="18.95" customHeight="1">
      <c r="A95" s="151" t="s">
        <v>24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31"/>
      <c r="V95" s="131"/>
      <c r="W95" s="131"/>
      <c r="X95" s="131"/>
      <c r="Y95" s="131"/>
      <c r="Z95" s="120"/>
      <c r="AA95" s="121"/>
      <c r="AB95" s="121"/>
      <c r="AC95" s="121"/>
      <c r="AH95" s="23"/>
      <c r="AI95" s="23"/>
      <c r="AJ95" s="23"/>
      <c r="AK95" s="23"/>
    </row>
    <row r="96" spans="1:37" ht="18.95" customHeight="1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48"/>
      <c r="S96" s="48"/>
      <c r="T96" s="48"/>
      <c r="U96" s="48"/>
      <c r="V96" s="48"/>
      <c r="W96" s="48"/>
      <c r="X96" s="48"/>
      <c r="Y96" s="85"/>
      <c r="Z96" s="48"/>
      <c r="AA96" s="48"/>
      <c r="AB96" s="94"/>
      <c r="AC96" s="129"/>
    </row>
    <row r="97" spans="1:29" ht="18.95" customHeight="1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48"/>
      <c r="S97" s="48"/>
      <c r="T97" s="48"/>
      <c r="U97" s="48"/>
      <c r="V97" s="48"/>
      <c r="W97" s="48"/>
      <c r="X97" s="48"/>
      <c r="Y97" s="85"/>
      <c r="Z97" s="48"/>
      <c r="AA97" s="48"/>
      <c r="AB97" s="94"/>
      <c r="AC97" s="129"/>
    </row>
    <row r="98" spans="1:29" ht="18.95" customHeight="1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48"/>
      <c r="S98" s="48"/>
      <c r="T98" s="48"/>
      <c r="U98" s="48"/>
      <c r="V98" s="48"/>
      <c r="W98" s="48"/>
      <c r="X98" s="48"/>
      <c r="Y98" s="85"/>
      <c r="Z98" s="48"/>
      <c r="AA98" s="48"/>
      <c r="AB98" s="94"/>
      <c r="AC98" s="129"/>
    </row>
    <row r="99" spans="1:29" ht="18.95" customHeight="1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48"/>
      <c r="S99" s="48"/>
      <c r="T99" s="48"/>
      <c r="U99" s="48"/>
      <c r="V99" s="48"/>
      <c r="W99" s="48"/>
      <c r="X99" s="48"/>
      <c r="Y99" s="85"/>
      <c r="Z99" s="48"/>
      <c r="AA99" s="48"/>
      <c r="AB99" s="94"/>
      <c r="AC99" s="129"/>
    </row>
    <row r="100" spans="1:29" ht="18.95" customHeight="1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48"/>
      <c r="S100" s="48"/>
      <c r="T100" s="48"/>
      <c r="U100" s="48"/>
      <c r="V100" s="48"/>
      <c r="W100" s="48"/>
      <c r="X100" s="48"/>
      <c r="Y100" s="85"/>
      <c r="Z100" s="48"/>
      <c r="AA100" s="48"/>
      <c r="AB100" s="94"/>
      <c r="AC100" s="129"/>
    </row>
    <row r="101" spans="1:29" ht="18.95" customHeight="1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48"/>
      <c r="S101" s="48"/>
      <c r="T101" s="48"/>
      <c r="U101" s="48"/>
      <c r="V101" s="48"/>
      <c r="W101" s="48"/>
      <c r="X101" s="48"/>
      <c r="Y101" s="85"/>
      <c r="Z101" s="48"/>
      <c r="AA101" s="48"/>
      <c r="AB101" s="94"/>
      <c r="AC101" s="129"/>
    </row>
    <row r="102" spans="1:29" ht="18.95" customHeight="1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48"/>
      <c r="S102" s="48"/>
      <c r="T102" s="48"/>
      <c r="U102" s="48"/>
      <c r="V102" s="48"/>
      <c r="W102" s="48"/>
      <c r="X102" s="48"/>
      <c r="Y102" s="85"/>
      <c r="Z102" s="48"/>
      <c r="AA102" s="48"/>
      <c r="AB102" s="94"/>
      <c r="AC102" s="129"/>
    </row>
    <row r="103" spans="1:29" ht="18.95" customHeight="1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48"/>
      <c r="S103" s="48"/>
      <c r="T103" s="48"/>
      <c r="U103" s="48"/>
      <c r="V103" s="48"/>
      <c r="W103" s="48"/>
      <c r="X103" s="48"/>
      <c r="Y103" s="85"/>
      <c r="Z103" s="48"/>
      <c r="AA103" s="48"/>
      <c r="AB103" s="94"/>
      <c r="AC103" s="129"/>
    </row>
    <row r="104" spans="1:29" ht="18.95" customHeight="1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48"/>
      <c r="S104" s="48"/>
      <c r="T104" s="48"/>
      <c r="U104" s="48"/>
      <c r="V104" s="48"/>
      <c r="W104" s="48"/>
      <c r="X104" s="48"/>
      <c r="Y104" s="85"/>
      <c r="Z104" s="48"/>
      <c r="AA104" s="48"/>
      <c r="AB104" s="94"/>
      <c r="AC104" s="129"/>
    </row>
    <row r="105" spans="1:29" ht="18.95" customHeight="1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48"/>
      <c r="S105" s="48"/>
      <c r="T105" s="48"/>
      <c r="U105" s="48"/>
      <c r="V105" s="48"/>
      <c r="W105" s="48"/>
      <c r="X105" s="48"/>
      <c r="Y105" s="85"/>
      <c r="Z105" s="48"/>
      <c r="AA105" s="48"/>
      <c r="AB105" s="94"/>
      <c r="AC105" s="129"/>
    </row>
    <row r="106" spans="1:29" ht="7.5" customHeight="1">
      <c r="A106" s="144"/>
      <c r="B106" s="107"/>
      <c r="C106" s="135"/>
      <c r="D106" s="135"/>
      <c r="E106" s="135"/>
      <c r="F106" s="135"/>
      <c r="G106" s="137"/>
      <c r="H106" s="137"/>
      <c r="I106" s="137"/>
      <c r="J106" s="140"/>
      <c r="K106" s="140"/>
      <c r="L106" s="140"/>
      <c r="M106" s="141"/>
      <c r="N106" s="141"/>
      <c r="O106" s="144"/>
      <c r="P106" s="145"/>
      <c r="Q106" s="145"/>
      <c r="R106" s="271" t="s">
        <v>31</v>
      </c>
      <c r="S106" s="272"/>
      <c r="T106" s="273"/>
      <c r="U106" s="277"/>
      <c r="V106" s="277"/>
      <c r="W106" s="277"/>
      <c r="X106" s="277"/>
      <c r="Y106" s="277"/>
      <c r="Z106" s="278"/>
      <c r="AA106" s="49"/>
      <c r="AB106" s="129"/>
      <c r="AC106" s="129"/>
    </row>
    <row r="107" spans="1:29" ht="6" customHeight="1">
      <c r="A107" s="146"/>
      <c r="B107" s="48"/>
      <c r="F107" s="48"/>
      <c r="I107" s="94"/>
      <c r="J107" s="94"/>
      <c r="K107" s="94"/>
      <c r="L107" s="94"/>
      <c r="M107" s="147"/>
      <c r="N107" s="148"/>
      <c r="R107" s="274"/>
      <c r="S107" s="275"/>
      <c r="T107" s="276"/>
      <c r="U107" s="277"/>
      <c r="V107" s="277"/>
      <c r="W107" s="277"/>
      <c r="X107" s="277"/>
      <c r="Y107" s="277"/>
      <c r="Z107" s="279"/>
      <c r="AA107" s="94"/>
      <c r="AB107" s="129"/>
    </row>
    <row r="108" spans="1:29" ht="15" customHeight="1">
      <c r="A108" s="36" t="s">
        <v>25</v>
      </c>
      <c r="B108" s="60"/>
      <c r="C108" s="60"/>
      <c r="D108" s="60"/>
      <c r="E108" s="60"/>
      <c r="F108" s="60"/>
      <c r="G108" s="60"/>
      <c r="H108" s="60"/>
      <c r="I108" s="60"/>
      <c r="J108" s="84"/>
      <c r="K108" s="85"/>
      <c r="L108" s="85"/>
      <c r="M108" s="94"/>
      <c r="N108" s="129"/>
      <c r="O108" s="129"/>
      <c r="P108" s="133"/>
      <c r="Q108" s="133"/>
      <c r="R108" s="258"/>
      <c r="S108" s="259"/>
      <c r="T108" s="260"/>
      <c r="U108" s="48"/>
      <c r="V108" s="48"/>
      <c r="W108" s="48"/>
      <c r="X108" s="48"/>
      <c r="Y108" s="85"/>
      <c r="Z108" s="48"/>
      <c r="AA108" s="48"/>
      <c r="AB108" s="94"/>
      <c r="AC108" s="129"/>
    </row>
    <row r="109" spans="1:29" ht="24.95" customHeight="1">
      <c r="A109" s="264" t="s">
        <v>26</v>
      </c>
      <c r="B109" s="265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1"/>
      <c r="S109" s="262"/>
      <c r="T109" s="263"/>
      <c r="U109" s="48"/>
      <c r="V109" s="48"/>
      <c r="W109" s="48"/>
      <c r="X109" s="48"/>
      <c r="Y109" s="85"/>
      <c r="Z109" s="48"/>
      <c r="AA109" s="48"/>
      <c r="AB109" s="94"/>
      <c r="AC109" s="129"/>
    </row>
    <row r="110" spans="1:29" ht="14.1" customHeight="1">
      <c r="A110" s="48"/>
      <c r="B110" s="48"/>
      <c r="C110" s="48"/>
      <c r="F110" s="48"/>
      <c r="G110" s="48"/>
      <c r="H110" s="48"/>
      <c r="I110" s="48"/>
      <c r="J110" s="48"/>
      <c r="K110" s="94"/>
      <c r="L110" s="94"/>
      <c r="M110" s="94"/>
      <c r="N110" s="94"/>
      <c r="O110" s="94"/>
      <c r="P110" s="129"/>
      <c r="Q110" s="94"/>
      <c r="R110" s="94"/>
      <c r="S110" s="94"/>
      <c r="T110" s="94"/>
      <c r="U110" s="110"/>
      <c r="V110" s="110"/>
      <c r="W110" s="152"/>
      <c r="X110" s="85"/>
      <c r="Y110" s="85"/>
      <c r="Z110" s="110"/>
      <c r="AA110" s="94"/>
      <c r="AB110" s="94"/>
      <c r="AC110" s="94"/>
    </row>
    <row r="111" spans="1:29" s="154" customFormat="1" ht="15" customHeight="1">
      <c r="A111" s="406"/>
      <c r="B111" s="406"/>
      <c r="C111" s="406"/>
      <c r="D111" s="406"/>
      <c r="E111" s="406"/>
      <c r="F111" s="406"/>
      <c r="G111" s="406"/>
      <c r="H111" s="406"/>
      <c r="I111" s="406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6"/>
      <c r="X111" s="406"/>
      <c r="Y111" s="406"/>
      <c r="Z111" s="406"/>
      <c r="AA111" s="406"/>
      <c r="AB111" s="406"/>
      <c r="AC111" s="153"/>
    </row>
    <row r="112" spans="1:29" s="154" customFormat="1" ht="5.0999999999999996" customHeight="1">
      <c r="A112" s="48"/>
      <c r="B112" s="48"/>
      <c r="C112" s="48"/>
      <c r="D112" s="22"/>
      <c r="E112" s="22"/>
      <c r="F112" s="48"/>
      <c r="G112" s="48"/>
      <c r="H112" s="48"/>
      <c r="I112" s="48"/>
      <c r="J112" s="48"/>
      <c r="K112" s="94"/>
      <c r="L112" s="94"/>
      <c r="M112" s="94"/>
      <c r="N112" s="94"/>
      <c r="O112" s="94"/>
      <c r="P112" s="129"/>
      <c r="Q112" s="94"/>
      <c r="R112" s="94"/>
      <c r="S112" s="94"/>
      <c r="T112" s="94"/>
      <c r="U112" s="110"/>
      <c r="V112" s="110"/>
      <c r="W112" s="152"/>
      <c r="X112" s="85"/>
      <c r="Y112" s="85"/>
      <c r="Z112" s="110"/>
      <c r="AA112" s="94"/>
      <c r="AB112" s="94"/>
      <c r="AC112" s="94"/>
    </row>
    <row r="113" spans="1:88">
      <c r="A113" s="155" t="s">
        <v>158</v>
      </c>
      <c r="B113" s="155"/>
      <c r="C113" s="156"/>
      <c r="D113" s="156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37"/>
      <c r="T113" s="37"/>
      <c r="U113" s="37"/>
      <c r="V113" s="37"/>
      <c r="W113" s="37"/>
      <c r="X113" s="37"/>
      <c r="Y113" s="138"/>
      <c r="Z113" s="138"/>
      <c r="AA113" s="138"/>
      <c r="AB113" s="138"/>
      <c r="AC113" s="153"/>
    </row>
    <row r="114" spans="1:88">
      <c r="A114" s="157" t="s">
        <v>37</v>
      </c>
      <c r="B114" s="157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37"/>
      <c r="T114" s="37"/>
      <c r="U114" s="37"/>
      <c r="V114" s="37"/>
      <c r="W114" s="37"/>
      <c r="X114" s="37"/>
      <c r="Y114" s="138"/>
      <c r="Z114" s="138"/>
      <c r="AA114" s="138"/>
      <c r="AB114" s="138"/>
      <c r="AC114" s="153"/>
    </row>
    <row r="115" spans="1:88" ht="15" customHeight="1">
      <c r="A115" s="157" t="s">
        <v>8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37"/>
      <c r="T115" s="37"/>
      <c r="U115" s="37"/>
      <c r="V115" s="37"/>
      <c r="W115" s="37"/>
      <c r="X115" s="37"/>
      <c r="Y115" s="138"/>
      <c r="Z115" s="138"/>
      <c r="AA115" s="138"/>
      <c r="AB115" s="138"/>
      <c r="AC115" s="153"/>
    </row>
    <row r="116" spans="1:88" ht="5.0999999999999996" customHeight="1" thickBot="1">
      <c r="A116" s="158"/>
      <c r="B116" s="157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37"/>
      <c r="T116" s="37"/>
      <c r="U116" s="37"/>
      <c r="V116" s="37"/>
      <c r="W116" s="37"/>
      <c r="X116" s="37"/>
      <c r="Y116" s="138"/>
      <c r="Z116" s="138"/>
      <c r="AA116" s="138"/>
      <c r="AB116" s="138"/>
      <c r="AC116" s="153"/>
    </row>
    <row r="117" spans="1:88" ht="17.100000000000001" customHeight="1" thickTop="1">
      <c r="A117" s="37"/>
      <c r="B117" s="159" t="s">
        <v>3</v>
      </c>
      <c r="C117" s="160"/>
      <c r="D117" s="161"/>
      <c r="E117" s="162"/>
      <c r="F117" s="162"/>
      <c r="G117" s="162"/>
      <c r="H117" s="162"/>
      <c r="I117" s="162"/>
      <c r="J117" s="162"/>
      <c r="K117" s="162"/>
      <c r="L117" s="162"/>
      <c r="M117" s="162"/>
      <c r="N117" s="163"/>
      <c r="O117" s="163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1"/>
      <c r="AA117" s="164"/>
    </row>
    <row r="118" spans="1:88" ht="17.100000000000001" customHeight="1">
      <c r="A118" s="37"/>
      <c r="B118" s="165" t="s">
        <v>155</v>
      </c>
      <c r="C118" s="138"/>
      <c r="D118" s="138"/>
      <c r="E118" s="129"/>
      <c r="F118" s="129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29"/>
      <c r="AA118" s="166"/>
    </row>
    <row r="119" spans="1:88" ht="20.100000000000001" customHeight="1" thickBot="1">
      <c r="A119" s="37"/>
      <c r="B119" s="167" t="s">
        <v>156</v>
      </c>
      <c r="C119" s="168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8"/>
      <c r="AA119" s="170"/>
    </row>
    <row r="120" spans="1:88" ht="14.25" thickTop="1"/>
    <row r="121" spans="1:88" s="75" customFormat="1">
      <c r="A121" s="75">
        <f>H4</f>
        <v>0</v>
      </c>
      <c r="B121" s="75" t="str">
        <f>G5&amp;J5</f>
        <v>宝塚市</v>
      </c>
      <c r="C121" s="75">
        <f>G6</f>
        <v>0</v>
      </c>
      <c r="D121" s="75">
        <f>G7</f>
        <v>0</v>
      </c>
      <c r="E121" s="75">
        <f>H14</f>
        <v>0</v>
      </c>
      <c r="F121" s="237">
        <f>R14</f>
        <v>0</v>
      </c>
      <c r="G121" s="171">
        <f>D24</f>
        <v>0</v>
      </c>
      <c r="H121" s="75">
        <f>L32</f>
        <v>0</v>
      </c>
      <c r="I121" s="242">
        <f>L33</f>
        <v>0</v>
      </c>
      <c r="J121" s="241">
        <f>Q32</f>
        <v>0</v>
      </c>
      <c r="K121" s="242">
        <f>Q33</f>
        <v>0</v>
      </c>
      <c r="L121" s="241">
        <f>T32</f>
        <v>0</v>
      </c>
      <c r="M121" s="171">
        <f>T33</f>
        <v>0</v>
      </c>
      <c r="N121" s="241">
        <f>L34</f>
        <v>0</v>
      </c>
      <c r="O121" s="239">
        <f>L35</f>
        <v>0</v>
      </c>
      <c r="P121" s="241">
        <f>Q34</f>
        <v>0</v>
      </c>
      <c r="Q121" s="241">
        <f>Q35</f>
        <v>0</v>
      </c>
      <c r="R121" s="241">
        <f>T34</f>
        <v>0</v>
      </c>
      <c r="S121" s="241">
        <f>T35</f>
        <v>0</v>
      </c>
      <c r="T121" s="240" t="str">
        <f>D47</f>
        <v>なし</v>
      </c>
      <c r="U121" s="75">
        <f>A54</f>
        <v>0</v>
      </c>
      <c r="V121" s="75">
        <f>AA17</f>
        <v>0</v>
      </c>
      <c r="W121" s="75">
        <f>AA27</f>
        <v>0</v>
      </c>
      <c r="X121" s="75">
        <f>AA36</f>
        <v>0</v>
      </c>
      <c r="Y121" s="75">
        <f>AA48</f>
        <v>0</v>
      </c>
      <c r="Z121" s="75">
        <f>AA56</f>
        <v>0</v>
      </c>
      <c r="AA121" s="75">
        <f>AA67</f>
        <v>0</v>
      </c>
      <c r="AB121" s="75">
        <f>AD70</f>
        <v>0</v>
      </c>
      <c r="AC121" s="75">
        <f>R92</f>
        <v>0</v>
      </c>
      <c r="AD121" s="75">
        <f>U92</f>
        <v>0</v>
      </c>
      <c r="AE121" s="75">
        <f>R108</f>
        <v>0</v>
      </c>
      <c r="AF121" s="75" t="str">
        <f>IF(省エネ実践チェックシート!F11&lt;&gt;"","〇","")</f>
        <v/>
      </c>
      <c r="AG121" s="75" t="str">
        <f>IF(省エネ実践チェックシート!F12&lt;&gt;"","〇","")</f>
        <v/>
      </c>
      <c r="AH121" s="75" t="str">
        <f>IF(省エネ実践チェックシート!F13&lt;&gt;"","〇","")</f>
        <v/>
      </c>
      <c r="AI121" s="75" t="str">
        <f>IF(省エネ実践チェックシート!F14&lt;&gt;"","〇","")</f>
        <v/>
      </c>
      <c r="AJ121" s="75" t="str">
        <f>IF(省エネ実践チェックシート!F15&lt;&gt;"","〇","")</f>
        <v/>
      </c>
      <c r="AK121" s="75" t="str">
        <f>IF(省エネ実践チェックシート!F16&lt;&gt;"","〇","")</f>
        <v/>
      </c>
      <c r="AL121" s="75" t="str">
        <f>IF(省エネ実践チェックシート!F17&lt;&gt;"","〇","")</f>
        <v/>
      </c>
      <c r="AM121" s="75" t="str">
        <f>IF(省エネ実践チェックシート!F18&lt;&gt;"","〇","")</f>
        <v/>
      </c>
      <c r="AN121" s="75" t="str">
        <f>IF(省エネ実践チェックシート!F19&lt;&gt;"","〇","")</f>
        <v/>
      </c>
      <c r="AO121" s="75" t="str">
        <f>IF(省エネ実践チェックシート!F20&lt;&gt;"","〇","")</f>
        <v/>
      </c>
      <c r="AP121" s="75" t="str">
        <f>IF(省エネ実践チェックシート!F21&lt;&gt;"","〇","")</f>
        <v/>
      </c>
      <c r="AQ121" s="75" t="str">
        <f>IF(省エネ実践チェックシート!F22&lt;&gt;"","〇","")</f>
        <v/>
      </c>
      <c r="AR121" s="75" t="str">
        <f>IF(省エネ実践チェックシート!F23&lt;&gt;"","〇","")</f>
        <v/>
      </c>
      <c r="AS121" s="75" t="str">
        <f>IF(省エネ実践チェックシート!F24&lt;&gt;"","〇","")</f>
        <v/>
      </c>
      <c r="AT121" s="75" t="str">
        <f>IF(省エネ実践チェックシート!F25&lt;&gt;"","〇","")</f>
        <v/>
      </c>
      <c r="AU121" s="75" t="str">
        <f>IF(省エネ実践チェックシート!F26&lt;&gt;"","〇","")</f>
        <v/>
      </c>
      <c r="AV121" s="75" t="str">
        <f>IF(省エネ実践チェックシート!F27&lt;&gt;"","〇","")</f>
        <v/>
      </c>
      <c r="AW121" s="75" t="str">
        <f>IF(省エネ実践チェックシート!F28&lt;&gt;"","〇","")</f>
        <v/>
      </c>
      <c r="AX121" s="75" t="str">
        <f>IF(省エネ実践チェックシート!F29&lt;&gt;"","〇","")</f>
        <v/>
      </c>
      <c r="AY121" s="75" t="str">
        <f>IF(省エネ実践チェックシート!F30&lt;&gt;"","〇","")</f>
        <v/>
      </c>
      <c r="AZ121" s="75" t="str">
        <f>IF(省エネ実践チェックシート!F31&lt;&gt;"","〇","")</f>
        <v/>
      </c>
      <c r="BA121" s="75" t="str">
        <f>IF(省エネ実践チェックシート!F32&lt;&gt;"","〇","")</f>
        <v/>
      </c>
      <c r="BB121" s="75" t="str">
        <f>IF(省エネ実践チェックシート!F33&lt;&gt;"","〇","")</f>
        <v/>
      </c>
      <c r="BC121" s="75" t="str">
        <f>IF(省エネ実践チェックシート!F34&lt;&gt;"","〇","")</f>
        <v/>
      </c>
      <c r="BD121" s="75" t="str">
        <f>IF(省エネ実践チェックシート!F35&lt;&gt;"","〇","")</f>
        <v/>
      </c>
      <c r="BE121" s="75">
        <f>'エコライフノート エコライフチェック報告様式'!E8</f>
        <v>0</v>
      </c>
      <c r="BF121" s="172">
        <f>'エコライフノート エコライフチェック報告様式'!F17</f>
        <v>0</v>
      </c>
      <c r="BG121" s="75" t="str">
        <f>IF('エコライフノート エコライフチェック報告様式'!D21&lt;&gt;"","〇","")</f>
        <v/>
      </c>
      <c r="BH121" s="75">
        <f>'エコライフノート エコライフチェック報告様式'!E21</f>
        <v>0</v>
      </c>
      <c r="BI121" s="75">
        <f>'エコライフノート エコライフチェック報告様式'!F21</f>
        <v>0</v>
      </c>
      <c r="BJ121" s="75">
        <f>'エコライフノート エコライフチェック報告様式'!D22</f>
        <v>0</v>
      </c>
      <c r="BK121" s="75">
        <f>'エコライフノート エコライフチェック報告様式'!E22</f>
        <v>0</v>
      </c>
      <c r="BL121" s="75">
        <f>'エコライフノート エコライフチェック報告様式'!F22</f>
        <v>0</v>
      </c>
      <c r="BM121" s="75">
        <f>'エコライフノート エコライフチェック報告様式'!D23</f>
        <v>0</v>
      </c>
      <c r="BN121" s="75">
        <f>'エコライフノート エコライフチェック報告様式'!E23</f>
        <v>0</v>
      </c>
      <c r="BO121" s="75">
        <f>'エコライフノート エコライフチェック報告様式'!F23</f>
        <v>0</v>
      </c>
      <c r="BP121" s="75">
        <f>'エコライフノート エコライフチェック報告様式'!D24</f>
        <v>0</v>
      </c>
      <c r="BQ121" s="75">
        <f>'エコライフノート エコライフチェック報告様式'!E24</f>
        <v>0</v>
      </c>
      <c r="BR121" s="75">
        <f>'エコライフノート エコライフチェック報告様式'!F24</f>
        <v>0</v>
      </c>
      <c r="BS121" s="75">
        <f>'エコライフノート エコライフチェック報告様式'!D25</f>
        <v>0</v>
      </c>
      <c r="BT121" s="75">
        <f>'エコライフノート エコライフチェック報告様式'!E25</f>
        <v>0</v>
      </c>
      <c r="BU121" s="75">
        <f>'エコライフノート エコライフチェック報告様式'!F25</f>
        <v>0</v>
      </c>
      <c r="BV121" s="75">
        <f>'エコライフノート エコライフチェック報告様式'!D26</f>
        <v>0</v>
      </c>
      <c r="BW121" s="75">
        <f>'エコライフノート エコライフチェック報告様式'!E26</f>
        <v>0</v>
      </c>
      <c r="BX121" s="75">
        <f>'エコライフノート エコライフチェック報告様式'!F26</f>
        <v>0</v>
      </c>
      <c r="BY121" s="75">
        <f>'エコライフノート エコライフチェック報告様式'!D27</f>
        <v>0</v>
      </c>
      <c r="BZ121" s="75">
        <f>'エコライフノート エコライフチェック報告様式'!E27</f>
        <v>0</v>
      </c>
      <c r="CA121" s="75">
        <f>'エコライフノート エコライフチェック報告様式'!F27</f>
        <v>0</v>
      </c>
      <c r="CB121" s="75">
        <f>'エコライフノート エコライフチェック報告様式'!D28</f>
        <v>0</v>
      </c>
      <c r="CC121" s="75">
        <f>'エコライフノート エコライフチェック報告様式'!E28</f>
        <v>0</v>
      </c>
      <c r="CD121" s="75">
        <f>'エコライフノート エコライフチェック報告様式'!F28</f>
        <v>0</v>
      </c>
      <c r="CE121" s="75">
        <f>'エコライフノート エコライフチェック報告様式'!D29</f>
        <v>0</v>
      </c>
      <c r="CF121" s="75">
        <f>'エコライフノート エコライフチェック報告様式'!E29</f>
        <v>0</v>
      </c>
      <c r="CG121" s="75">
        <f>'エコライフノート エコライフチェック報告様式'!F29</f>
        <v>0</v>
      </c>
      <c r="CH121" s="75">
        <f>'エコライフノート エコライフチェック報告様式'!D30</f>
        <v>0</v>
      </c>
      <c r="CI121" s="75">
        <f>'エコライフノート エコライフチェック報告様式'!E30</f>
        <v>0</v>
      </c>
      <c r="CJ121" s="75">
        <f>'エコライフノート エコライフチェック報告様式'!F30</f>
        <v>0</v>
      </c>
    </row>
    <row r="122" spans="1:88">
      <c r="A122" s="75"/>
      <c r="B122" s="75"/>
      <c r="C122" s="75"/>
      <c r="D122" s="75"/>
      <c r="E122" s="75"/>
      <c r="F122" s="237"/>
    </row>
  </sheetData>
  <sheetProtection algorithmName="SHA-512" hashValue="8qTr9+aAII9lFokIZN6vt9A7PcebU6/ruGgFfcqge6jIoevYeI/ijy0hcptD06bDAsOhETIllaHSfvqxmHdeew==" saltValue="fluajZDVHHUFq0KGpJy7iQ==" spinCount="100000" sheet="1" selectLockedCells="1"/>
  <mergeCells count="126">
    <mergeCell ref="A111:AB111"/>
    <mergeCell ref="A54:W57"/>
    <mergeCell ref="U92:V93"/>
    <mergeCell ref="A69:W71"/>
    <mergeCell ref="Q21:U21"/>
    <mergeCell ref="V21:W21"/>
    <mergeCell ref="Z27:Z28"/>
    <mergeCell ref="AA27:AC28"/>
    <mergeCell ref="B29:X29"/>
    <mergeCell ref="A24:C24"/>
    <mergeCell ref="D24:H24"/>
    <mergeCell ref="I24:W24"/>
    <mergeCell ref="Z24:AC24"/>
    <mergeCell ref="U25:W25"/>
    <mergeCell ref="Z25:Z26"/>
    <mergeCell ref="AA25:AC26"/>
    <mergeCell ref="A26:T26"/>
    <mergeCell ref="Z33:AC33"/>
    <mergeCell ref="Z34:Z35"/>
    <mergeCell ref="AA34:AC35"/>
    <mergeCell ref="Z36:Z37"/>
    <mergeCell ref="AA36:AC37"/>
    <mergeCell ref="L35:P35"/>
    <mergeCell ref="Q35:S35"/>
    <mergeCell ref="A2:AC2"/>
    <mergeCell ref="A6:F6"/>
    <mergeCell ref="G6:AC6"/>
    <mergeCell ref="A4:F5"/>
    <mergeCell ref="H4:AC4"/>
    <mergeCell ref="A17:W17"/>
    <mergeCell ref="Z17:Z19"/>
    <mergeCell ref="AA17:AC19"/>
    <mergeCell ref="A19:X20"/>
    <mergeCell ref="Z20:AC20"/>
    <mergeCell ref="Z9:AC11"/>
    <mergeCell ref="A14:G14"/>
    <mergeCell ref="K14:Q14"/>
    <mergeCell ref="R14:U14"/>
    <mergeCell ref="Z14:AC14"/>
    <mergeCell ref="Z15:Z16"/>
    <mergeCell ref="S16:W16"/>
    <mergeCell ref="H14:J14"/>
    <mergeCell ref="AA15:AC16"/>
    <mergeCell ref="G5:I5"/>
    <mergeCell ref="J5:AC5"/>
    <mergeCell ref="A7:F7"/>
    <mergeCell ref="G7:AC7"/>
    <mergeCell ref="Z54:Z55"/>
    <mergeCell ref="AA54:AC55"/>
    <mergeCell ref="A41:R41"/>
    <mergeCell ref="T41:W41"/>
    <mergeCell ref="A51:A52"/>
    <mergeCell ref="B51:R52"/>
    <mergeCell ref="Z52:AC53"/>
    <mergeCell ref="A53:E53"/>
    <mergeCell ref="F53:K53"/>
    <mergeCell ref="L53:T53"/>
    <mergeCell ref="U53:W53"/>
    <mergeCell ref="A47:C47"/>
    <mergeCell ref="D47:H47"/>
    <mergeCell ref="Z45:AC45"/>
    <mergeCell ref="U48:W48"/>
    <mergeCell ref="Z46:Z47"/>
    <mergeCell ref="AA46:AC47"/>
    <mergeCell ref="Z48:Z49"/>
    <mergeCell ref="AA48:AC49"/>
    <mergeCell ref="Q42:U42"/>
    <mergeCell ref="V42:W42"/>
    <mergeCell ref="A59:T59"/>
    <mergeCell ref="U59:W59"/>
    <mergeCell ref="Z59:AC61"/>
    <mergeCell ref="A64:C64"/>
    <mergeCell ref="F64:G64"/>
    <mergeCell ref="Z64:AC64"/>
    <mergeCell ref="Z56:Z57"/>
    <mergeCell ref="AA56:AC57"/>
    <mergeCell ref="A73:W73"/>
    <mergeCell ref="R90:T91"/>
    <mergeCell ref="U90:V91"/>
    <mergeCell ref="W90:Y91"/>
    <mergeCell ref="Z90:Z91"/>
    <mergeCell ref="Z65:Z66"/>
    <mergeCell ref="AA65:AC66"/>
    <mergeCell ref="A66:W66"/>
    <mergeCell ref="Z67:Z70"/>
    <mergeCell ref="AA67:AC70"/>
    <mergeCell ref="A77:W77"/>
    <mergeCell ref="R108:T109"/>
    <mergeCell ref="A109:Q109"/>
    <mergeCell ref="R92:T93"/>
    <mergeCell ref="A93:Q93"/>
    <mergeCell ref="R106:T107"/>
    <mergeCell ref="U106:V107"/>
    <mergeCell ref="W106:Y107"/>
    <mergeCell ref="Z106:Z107"/>
    <mergeCell ref="H31:K31"/>
    <mergeCell ref="A32:G33"/>
    <mergeCell ref="A31:G31"/>
    <mergeCell ref="A34:G35"/>
    <mergeCell ref="J32:K32"/>
    <mergeCell ref="J33:K33"/>
    <mergeCell ref="H32:I32"/>
    <mergeCell ref="H33:I33"/>
    <mergeCell ref="H34:I34"/>
    <mergeCell ref="H35:I35"/>
    <mergeCell ref="J34:K34"/>
    <mergeCell ref="J35:K35"/>
    <mergeCell ref="Q31:S31"/>
    <mergeCell ref="T31:W31"/>
    <mergeCell ref="A75:W75"/>
    <mergeCell ref="P86:AB87"/>
    <mergeCell ref="T38:W38"/>
    <mergeCell ref="S37:W37"/>
    <mergeCell ref="T32:W32"/>
    <mergeCell ref="T33:W33"/>
    <mergeCell ref="T34:W34"/>
    <mergeCell ref="L31:P31"/>
    <mergeCell ref="L32:P32"/>
    <mergeCell ref="L33:P33"/>
    <mergeCell ref="L34:P34"/>
    <mergeCell ref="Q32:S32"/>
    <mergeCell ref="Q33:S33"/>
    <mergeCell ref="Q34:S34"/>
    <mergeCell ref="T35:W35"/>
    <mergeCell ref="A37:R37"/>
    <mergeCell ref="A38:Q38"/>
  </mergeCells>
  <phoneticPr fontId="2"/>
  <conditionalFormatting sqref="A69:W71">
    <cfRule type="expression" dxfId="18" priority="1">
      <formula>$AA$15</formula>
    </cfRule>
    <cfRule type="expression" priority="2">
      <formula>$AA$15</formula>
    </cfRule>
    <cfRule type="expression" dxfId="17" priority="20">
      <formula>$H$14&gt;0</formula>
    </cfRule>
  </conditionalFormatting>
  <conditionalFormatting sqref="A73:W73">
    <cfRule type="expression" dxfId="16" priority="3">
      <formula>$AA$25</formula>
    </cfRule>
    <cfRule type="expression" dxfId="15" priority="15">
      <formula>$D$24&lt;&gt;""</formula>
    </cfRule>
    <cfRule type="expression" dxfId="14" priority="19">
      <formula>$D$24&lt;&gt;""</formula>
    </cfRule>
  </conditionalFormatting>
  <conditionalFormatting sqref="A75:W75">
    <cfRule type="expression" dxfId="13" priority="6">
      <formula>$AA$34</formula>
    </cfRule>
    <cfRule type="expression" dxfId="12" priority="14">
      <formula>$B$32&lt;&gt;""</formula>
    </cfRule>
  </conditionalFormatting>
  <conditionalFormatting sqref="A77:W77">
    <cfRule type="expression" dxfId="11" priority="4">
      <formula>$AA$46</formula>
    </cfRule>
    <cfRule type="expression" priority="5">
      <formula>$AA$46</formula>
    </cfRule>
    <cfRule type="expression" dxfId="10" priority="12">
      <formula>$D$47="あ　り"</formula>
    </cfRule>
  </conditionalFormatting>
  <conditionalFormatting sqref="H4:AC4 J5:AC5 G6:AC7">
    <cfRule type="notContainsBlanks" dxfId="9" priority="11">
      <formula>LEN(TRIM(G4))&gt;0</formula>
    </cfRule>
  </conditionalFormatting>
  <conditionalFormatting sqref="AA15:AC16 D24:H24 AA25:AC26 AA34:AC35">
    <cfRule type="notContainsBlanks" dxfId="8" priority="10">
      <formula>LEN(TRIM(D15))&gt;0</formula>
    </cfRule>
  </conditionalFormatting>
  <conditionalFormatting sqref="AE50 AA46:AC47 A54:W57 AA54:AC55">
    <cfRule type="notContainsBlanks" dxfId="7" priority="9">
      <formula>LEN(TRIM(A46))&gt;0</formula>
    </cfRule>
  </conditionalFormatting>
  <conditionalFormatting sqref="R92:V93 R108:T109">
    <cfRule type="notContainsBlanks" dxfId="6" priority="8">
      <formula>LEN(TRIM(R92))&gt;0</formula>
    </cfRule>
  </conditionalFormatting>
  <conditionalFormatting sqref="L32:W35">
    <cfRule type="containsBlanks" dxfId="5" priority="7">
      <formula>LEN(TRIM(L32))=0</formula>
    </cfRule>
  </conditionalFormatting>
  <dataValidations count="6">
    <dataValidation type="list" allowBlank="1" showInputMessage="1" showErrorMessage="1" sqref="AA15:AC19 AA34:AC35" xr:uid="{75C5E778-BD7D-4F46-B000-D7EE7D8DB509}">
      <formula1>"0,500,1000,1500"</formula1>
    </dataValidation>
    <dataValidation type="list" allowBlank="1" showInputMessage="1" showErrorMessage="1" sqref="AA25:AC28 AA46:AC49 AA54:AC57" xr:uid="{380A2D7E-33A8-4145-948A-F090D163F41B}">
      <formula1>"0,500"</formula1>
    </dataValidation>
    <dataValidation type="list" allowBlank="1" showInputMessage="1" showErrorMessage="1" sqref="R108:T109" xr:uid="{3F40AC0F-978B-4FA9-B40A-AB91D77024CB}">
      <formula1>"A,B,C,辞退"</formula1>
    </dataValidation>
    <dataValidation type="list" allowBlank="1" showInputMessage="1" showErrorMessage="1" sqref="R92:T93" xr:uid="{CE41FA08-4BB2-4965-96BA-1357812DB3E5}">
      <formula1>"①,②,③,④,⑤,⑥,⑦,④と①,④と②,④と③,④と⑤,⑥と①,⑥と②,⑥と③,⑥と⑤,⑦と①,⑦と②,⑦と③,⑦と⑤"</formula1>
    </dataValidation>
    <dataValidation type="list" allowBlank="1" showInputMessage="1" showErrorMessage="1" sqref="U92:V93" xr:uid="{B977D800-D235-40AF-A0B3-00D8CEB72E36}">
      <formula1>"1,2,3,4,各1"</formula1>
    </dataValidation>
    <dataValidation type="list" allowBlank="1" showInputMessage="1" showErrorMessage="1" sqref="AA34:AC37" xr:uid="{05640737-4005-462C-A5CA-5F1019F50D1F}">
      <formula1>"0,500,1000,1500,2000"</formula1>
    </dataValidation>
  </dataValidations>
  <printOptions horizontalCentered="1"/>
  <pageMargins left="0.78740157480314965" right="0.59055118110236227" top="0.39370078740157483" bottom="0.19685039370078741" header="0.51181102362204722" footer="0.31496062992125984"/>
  <pageSetup paperSize="9" scale="89" orientation="portrait" r:id="rId1"/>
  <headerFooter alignWithMargins="0"/>
  <rowBreaks count="1" manualBreakCount="1">
    <brk id="6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6605-FF92-455F-96C0-D85BF6139860}">
  <dimension ref="A1:AA42"/>
  <sheetViews>
    <sheetView showZeros="0" view="pageBreakPreview" topLeftCell="B5" zoomScaleNormal="91" zoomScaleSheetLayoutView="100" workbookViewId="0">
      <selection activeCell="G5" sqref="G5"/>
    </sheetView>
  </sheetViews>
  <sheetFormatPr defaultRowHeight="11.25"/>
  <cols>
    <col min="1" max="1" width="1.625" style="173" customWidth="1"/>
    <col min="2" max="2" width="17.625" style="173" customWidth="1"/>
    <col min="3" max="3" width="38.625" style="173" customWidth="1"/>
    <col min="4" max="4" width="2.625" style="173" customWidth="1"/>
    <col min="5" max="5" width="3.625" style="174" customWidth="1"/>
    <col min="6" max="6" width="6.625" style="185" customWidth="1"/>
    <col min="7" max="7" width="9.625" style="225" customWidth="1"/>
    <col min="8" max="8" width="9.625" style="173" customWidth="1"/>
    <col min="9" max="16384" width="9" style="173"/>
  </cols>
  <sheetData>
    <row r="1" spans="2:8" ht="8.25" customHeight="1">
      <c r="F1" s="175"/>
      <c r="G1" s="176"/>
      <c r="H1" s="177"/>
    </row>
    <row r="2" spans="2:8" ht="19.5" customHeight="1">
      <c r="B2" s="440" t="s">
        <v>44</v>
      </c>
      <c r="C2" s="440"/>
      <c r="D2" s="178"/>
      <c r="E2" s="178"/>
      <c r="F2" s="178"/>
      <c r="G2" s="178"/>
      <c r="H2" s="178"/>
    </row>
    <row r="3" spans="2:8" ht="9.9499999999999993" customHeight="1">
      <c r="B3" s="179"/>
      <c r="C3" s="179"/>
      <c r="D3" s="179"/>
      <c r="E3" s="179"/>
      <c r="F3" s="179"/>
      <c r="G3" s="179"/>
      <c r="H3" s="179"/>
    </row>
    <row r="4" spans="2:8" ht="24.95" customHeight="1">
      <c r="B4" s="180" t="s">
        <v>45</v>
      </c>
      <c r="D4" s="441" t="s">
        <v>46</v>
      </c>
      <c r="E4" s="441"/>
      <c r="F4" s="441"/>
      <c r="G4" s="442">
        <f>'報告書用紙（データ提出用）'!G6:AC6</f>
        <v>0</v>
      </c>
      <c r="H4" s="443"/>
    </row>
    <row r="5" spans="2:8" ht="24.95" customHeight="1">
      <c r="B5" s="181"/>
      <c r="D5" s="441" t="s">
        <v>47</v>
      </c>
      <c r="E5" s="441"/>
      <c r="F5" s="441"/>
      <c r="G5" s="228"/>
      <c r="H5" s="182" t="str">
        <f>IFERROR(_xlfn.IFS(G5="6月","7月",G5="7月","8月",G5="8月","9月"),"")</f>
        <v/>
      </c>
    </row>
    <row r="6" spans="2:8" ht="20.100000000000001" customHeight="1">
      <c r="F6" s="174"/>
      <c r="G6" s="176"/>
      <c r="H6" s="183" t="s">
        <v>48</v>
      </c>
    </row>
    <row r="7" spans="2:8" ht="20.100000000000001" customHeight="1">
      <c r="B7" s="184" t="s">
        <v>49</v>
      </c>
      <c r="G7" s="176"/>
      <c r="H7" s="177"/>
    </row>
    <row r="8" spans="2:8" ht="20.100000000000001" customHeight="1">
      <c r="B8" s="186" t="s">
        <v>50</v>
      </c>
      <c r="G8" s="187"/>
      <c r="H8" s="188"/>
    </row>
    <row r="9" spans="2:8" ht="23.1" customHeight="1">
      <c r="B9" s="444" t="s">
        <v>51</v>
      </c>
      <c r="C9" s="445"/>
      <c r="D9" s="445"/>
      <c r="E9" s="446"/>
      <c r="F9" s="450" t="s">
        <v>52</v>
      </c>
      <c r="G9" s="452" t="s">
        <v>53</v>
      </c>
      <c r="H9" s="453"/>
    </row>
    <row r="10" spans="2:8" ht="42.95" customHeight="1">
      <c r="B10" s="447"/>
      <c r="C10" s="448"/>
      <c r="D10" s="448"/>
      <c r="E10" s="449"/>
      <c r="F10" s="451"/>
      <c r="G10" s="189" t="s">
        <v>54</v>
      </c>
      <c r="H10" s="189" t="s">
        <v>55</v>
      </c>
    </row>
    <row r="11" spans="2:8" s="194" customFormat="1" ht="21.95" customHeight="1">
      <c r="B11" s="190" t="s">
        <v>56</v>
      </c>
      <c r="C11" s="434" t="s">
        <v>57</v>
      </c>
      <c r="D11" s="435"/>
      <c r="E11" s="191">
        <v>1</v>
      </c>
      <c r="F11" s="5"/>
      <c r="G11" s="192">
        <v>9535.7142857142862</v>
      </c>
      <c r="H11" s="193">
        <v>439.28571428571428</v>
      </c>
    </row>
    <row r="12" spans="2:8" s="194" customFormat="1" ht="21.95" customHeight="1">
      <c r="B12" s="190"/>
      <c r="C12" s="434" t="s">
        <v>58</v>
      </c>
      <c r="D12" s="435"/>
      <c r="E12" s="191">
        <v>2</v>
      </c>
      <c r="F12" s="5"/>
      <c r="G12" s="192">
        <v>5892.8571428571431</v>
      </c>
      <c r="H12" s="193">
        <v>273.21428571428572</v>
      </c>
    </row>
    <row r="13" spans="2:8" s="194" customFormat="1" ht="21.95" customHeight="1">
      <c r="B13" s="195"/>
      <c r="C13" s="434" t="s">
        <v>59</v>
      </c>
      <c r="D13" s="435"/>
      <c r="E13" s="191">
        <v>3</v>
      </c>
      <c r="F13" s="5"/>
      <c r="G13" s="192">
        <v>4014.2348754448399</v>
      </c>
      <c r="H13" s="193">
        <v>183.62989323843416</v>
      </c>
    </row>
    <row r="14" spans="2:8" s="194" customFormat="1" ht="21.95" customHeight="1">
      <c r="B14" s="196" t="s">
        <v>60</v>
      </c>
      <c r="C14" s="429" t="s">
        <v>61</v>
      </c>
      <c r="D14" s="430"/>
      <c r="E14" s="197">
        <v>4</v>
      </c>
      <c r="F14" s="5"/>
      <c r="G14" s="198">
        <v>1627.3972602739725</v>
      </c>
      <c r="H14" s="199">
        <v>73.972602739726028</v>
      </c>
    </row>
    <row r="15" spans="2:8" s="194" customFormat="1" ht="21.95" customHeight="1">
      <c r="B15" s="200"/>
      <c r="C15" s="429" t="s">
        <v>62</v>
      </c>
      <c r="D15" s="430"/>
      <c r="E15" s="197">
        <v>5</v>
      </c>
      <c r="F15" s="5"/>
      <c r="G15" s="198">
        <v>2613.6986301369861</v>
      </c>
      <c r="H15" s="199">
        <v>120</v>
      </c>
    </row>
    <row r="16" spans="2:8" s="194" customFormat="1" ht="21.95" customHeight="1">
      <c r="B16" s="201" t="s">
        <v>63</v>
      </c>
      <c r="C16" s="434" t="s">
        <v>64</v>
      </c>
      <c r="D16" s="435"/>
      <c r="E16" s="191">
        <v>6</v>
      </c>
      <c r="F16" s="5"/>
      <c r="G16" s="192">
        <v>3041.0958904109589</v>
      </c>
      <c r="H16" s="193">
        <v>139.72602739726028</v>
      </c>
    </row>
    <row r="17" spans="2:8" s="194" customFormat="1" ht="21.95" customHeight="1">
      <c r="B17" s="202"/>
      <c r="C17" s="434" t="s">
        <v>65</v>
      </c>
      <c r="D17" s="435"/>
      <c r="E17" s="191">
        <v>7</v>
      </c>
      <c r="F17" s="5"/>
      <c r="G17" s="192">
        <v>526.02739726027403</v>
      </c>
      <c r="H17" s="193">
        <v>24.657534246575342</v>
      </c>
    </row>
    <row r="18" spans="2:8" s="194" customFormat="1" ht="21.95" customHeight="1">
      <c r="B18" s="196" t="s">
        <v>66</v>
      </c>
      <c r="C18" s="429" t="s">
        <v>67</v>
      </c>
      <c r="D18" s="430"/>
      <c r="E18" s="197">
        <v>8</v>
      </c>
      <c r="F18" s="5"/>
      <c r="G18" s="198">
        <v>4224.6575342465758</v>
      </c>
      <c r="H18" s="199">
        <v>193.97260273972603</v>
      </c>
    </row>
    <row r="19" spans="2:8" s="194" customFormat="1" ht="21.95" customHeight="1">
      <c r="B19" s="203"/>
      <c r="C19" s="429" t="s">
        <v>68</v>
      </c>
      <c r="D19" s="430"/>
      <c r="E19" s="197">
        <v>9</v>
      </c>
      <c r="F19" s="5"/>
      <c r="G19" s="198">
        <v>1002.7397260273973</v>
      </c>
      <c r="H19" s="199">
        <v>46.027397260273972</v>
      </c>
    </row>
    <row r="20" spans="2:8" s="194" customFormat="1" ht="21.95" customHeight="1">
      <c r="B20" s="203"/>
      <c r="C20" s="429" t="s">
        <v>69</v>
      </c>
      <c r="D20" s="430"/>
      <c r="E20" s="197">
        <v>10</v>
      </c>
      <c r="F20" s="5"/>
      <c r="G20" s="198">
        <v>5950.6849315068494</v>
      </c>
      <c r="H20" s="199">
        <v>274.52054794520546</v>
      </c>
    </row>
    <row r="21" spans="2:8" s="194" customFormat="1" ht="21.95" customHeight="1">
      <c r="B21" s="200"/>
      <c r="C21" s="429" t="s">
        <v>70</v>
      </c>
      <c r="D21" s="430"/>
      <c r="E21" s="197">
        <v>11</v>
      </c>
      <c r="F21" s="5"/>
      <c r="G21" s="198">
        <v>4356.1643835616442</v>
      </c>
      <c r="H21" s="199">
        <v>200.54794520547946</v>
      </c>
    </row>
    <row r="22" spans="2:8" s="194" customFormat="1" ht="21.95" customHeight="1">
      <c r="B22" s="190" t="s">
        <v>71</v>
      </c>
      <c r="C22" s="434" t="s">
        <v>72</v>
      </c>
      <c r="D22" s="435"/>
      <c r="E22" s="191">
        <v>12</v>
      </c>
      <c r="F22" s="5"/>
      <c r="G22" s="192">
        <v>10372.602739726028</v>
      </c>
      <c r="H22" s="193">
        <v>476.71232876712327</v>
      </c>
    </row>
    <row r="23" spans="2:8" s="194" customFormat="1" ht="21.95" customHeight="1">
      <c r="B23" s="204" t="s">
        <v>73</v>
      </c>
      <c r="C23" s="436" t="s">
        <v>74</v>
      </c>
      <c r="D23" s="437"/>
      <c r="E23" s="197">
        <v>13</v>
      </c>
      <c r="F23" s="7"/>
      <c r="G23" s="198">
        <v>887.67123287671234</v>
      </c>
      <c r="H23" s="199">
        <v>70.68493150684931</v>
      </c>
    </row>
    <row r="24" spans="2:8" s="194" customFormat="1" ht="21.95" customHeight="1">
      <c r="B24" s="205" t="s">
        <v>75</v>
      </c>
      <c r="C24" s="434" t="s">
        <v>76</v>
      </c>
      <c r="D24" s="435"/>
      <c r="E24" s="191">
        <v>14</v>
      </c>
      <c r="F24" s="5"/>
      <c r="G24" s="192">
        <v>4421.9178082191784</v>
      </c>
      <c r="H24" s="193">
        <v>203.83561643835617</v>
      </c>
    </row>
    <row r="25" spans="2:8" s="194" customFormat="1" ht="21.95" customHeight="1">
      <c r="B25" s="206" t="s">
        <v>77</v>
      </c>
      <c r="C25" s="438" t="s">
        <v>78</v>
      </c>
      <c r="D25" s="439"/>
      <c r="E25" s="197">
        <v>15</v>
      </c>
      <c r="F25" s="7"/>
      <c r="G25" s="198">
        <v>3287.6712328767121</v>
      </c>
      <c r="H25" s="199">
        <v>259.72602739726028</v>
      </c>
    </row>
    <row r="26" spans="2:8" s="194" customFormat="1" ht="21.95" customHeight="1">
      <c r="B26" s="207" t="s">
        <v>79</v>
      </c>
      <c r="C26" s="434" t="s">
        <v>80</v>
      </c>
      <c r="D26" s="435"/>
      <c r="E26" s="191">
        <v>16</v>
      </c>
      <c r="F26" s="5"/>
      <c r="G26" s="192">
        <v>14301.369863013699</v>
      </c>
      <c r="H26" s="193">
        <v>1130.958904109589</v>
      </c>
    </row>
    <row r="27" spans="2:8" s="194" customFormat="1" ht="21.95" customHeight="1">
      <c r="B27" s="208" t="s">
        <v>81</v>
      </c>
      <c r="C27" s="434" t="s">
        <v>82</v>
      </c>
      <c r="D27" s="435"/>
      <c r="E27" s="191">
        <v>17</v>
      </c>
      <c r="F27" s="5"/>
      <c r="G27" s="192">
        <v>4767.1232876712329</v>
      </c>
      <c r="H27" s="193">
        <v>542.46575342465758</v>
      </c>
    </row>
    <row r="28" spans="2:8" s="194" customFormat="1" ht="21.95" customHeight="1">
      <c r="B28" s="196" t="s">
        <v>83</v>
      </c>
      <c r="C28" s="429" t="s">
        <v>84</v>
      </c>
      <c r="D28" s="430"/>
      <c r="E28" s="197">
        <v>18</v>
      </c>
      <c r="F28" s="7"/>
      <c r="G28" s="198">
        <v>3369.8630136986303</v>
      </c>
      <c r="H28" s="199">
        <v>154.52054794520549</v>
      </c>
    </row>
    <row r="29" spans="2:8" s="194" customFormat="1" ht="21.95" customHeight="1">
      <c r="B29" s="201" t="s">
        <v>85</v>
      </c>
      <c r="C29" s="434" t="s">
        <v>86</v>
      </c>
      <c r="D29" s="435"/>
      <c r="E29" s="191">
        <v>19</v>
      </c>
      <c r="F29" s="7"/>
      <c r="G29" s="192">
        <v>575.34246575342468</v>
      </c>
      <c r="H29" s="193">
        <v>654.2465753424658</v>
      </c>
    </row>
    <row r="30" spans="2:8" s="194" customFormat="1" ht="21.95" customHeight="1">
      <c r="B30" s="196" t="s">
        <v>87</v>
      </c>
      <c r="C30" s="429" t="s">
        <v>88</v>
      </c>
      <c r="D30" s="430"/>
      <c r="E30" s="197">
        <v>20</v>
      </c>
      <c r="F30" s="7"/>
      <c r="G30" s="198">
        <v>4043.8356164383563</v>
      </c>
      <c r="H30" s="199">
        <v>185.75342465753425</v>
      </c>
    </row>
    <row r="31" spans="2:8" s="194" customFormat="1" ht="21.95" customHeight="1">
      <c r="B31" s="209"/>
      <c r="C31" s="429" t="s">
        <v>89</v>
      </c>
      <c r="D31" s="430"/>
      <c r="E31" s="197">
        <v>21</v>
      </c>
      <c r="F31" s="7"/>
      <c r="G31" s="198">
        <v>38071.232876712325</v>
      </c>
      <c r="H31" s="199">
        <v>1750.6849315068494</v>
      </c>
    </row>
    <row r="32" spans="2:8" s="194" customFormat="1" ht="21.95" customHeight="1">
      <c r="B32" s="201" t="s">
        <v>90</v>
      </c>
      <c r="C32" s="434" t="s">
        <v>91</v>
      </c>
      <c r="D32" s="435"/>
      <c r="E32" s="191">
        <v>22</v>
      </c>
      <c r="F32" s="7"/>
      <c r="G32" s="192">
        <v>526.02739726027403</v>
      </c>
      <c r="H32" s="193">
        <v>24.657534246575342</v>
      </c>
    </row>
    <row r="33" spans="1:27" s="194" customFormat="1" ht="21.95" customHeight="1">
      <c r="B33" s="210" t="s">
        <v>92</v>
      </c>
      <c r="C33" s="429" t="s">
        <v>93</v>
      </c>
      <c r="D33" s="430"/>
      <c r="E33" s="197">
        <v>23</v>
      </c>
      <c r="F33" s="7"/>
      <c r="G33" s="198">
        <v>31890.410958904111</v>
      </c>
      <c r="H33" s="199">
        <v>1648.7671232876712</v>
      </c>
    </row>
    <row r="34" spans="1:27" s="194" customFormat="1" ht="21.95" customHeight="1">
      <c r="B34" s="211"/>
      <c r="C34" s="429" t="s">
        <v>94</v>
      </c>
      <c r="D34" s="430"/>
      <c r="E34" s="197">
        <v>24</v>
      </c>
      <c r="F34" s="7"/>
      <c r="G34" s="198">
        <v>11178.082191780823</v>
      </c>
      <c r="H34" s="199">
        <v>576.98630136986299</v>
      </c>
    </row>
    <row r="35" spans="1:27" s="194" customFormat="1" ht="21.95" customHeight="1">
      <c r="B35" s="209"/>
      <c r="C35" s="429" t="s">
        <v>95</v>
      </c>
      <c r="D35" s="430"/>
      <c r="E35" s="197">
        <v>25</v>
      </c>
      <c r="F35" s="7"/>
      <c r="G35" s="198">
        <v>6608.2191780821922</v>
      </c>
      <c r="H35" s="199">
        <v>341.91780821917808</v>
      </c>
    </row>
    <row r="36" spans="1:27" ht="9.9499999999999993" customHeight="1" thickBot="1">
      <c r="B36" s="212"/>
      <c r="C36" s="212"/>
      <c r="D36" s="212"/>
      <c r="E36" s="213"/>
      <c r="F36" s="214"/>
      <c r="G36" s="215"/>
      <c r="H36" s="212"/>
    </row>
    <row r="37" spans="1:27" s="194" customFormat="1" ht="20.100000000000001" customHeight="1" thickBot="1">
      <c r="B37" s="212"/>
      <c r="C37" s="216"/>
      <c r="D37" s="431" t="s">
        <v>96</v>
      </c>
      <c r="E37" s="432"/>
      <c r="F37" s="217">
        <f>COUNTIF(F11:F35,"○")</f>
        <v>0</v>
      </c>
      <c r="G37" s="218">
        <f>SUMIF(F11:F35,"○",G11:G35)</f>
        <v>0</v>
      </c>
      <c r="H37" s="218">
        <f>SUMIF(F11:F35,"○",H11:H35)</f>
        <v>0</v>
      </c>
    </row>
    <row r="38" spans="1:27" s="194" customFormat="1" ht="20.100000000000001" customHeight="1">
      <c r="B38" s="433" t="s">
        <v>97</v>
      </c>
      <c r="C38" s="433"/>
      <c r="E38" s="174"/>
      <c r="G38" s="219" t="str">
        <f>IF(F37=25,"満  点！","")</f>
        <v/>
      </c>
    </row>
    <row r="39" spans="1:27" s="220" customFormat="1" ht="15" customHeight="1">
      <c r="B39" s="221"/>
      <c r="E39" s="174"/>
    </row>
    <row r="41" spans="1:27" s="223" customFormat="1">
      <c r="A41" s="222">
        <f>G4</f>
        <v>0</v>
      </c>
      <c r="B41" s="222">
        <f>F11</f>
        <v>0</v>
      </c>
      <c r="C41" s="222">
        <f>F12</f>
        <v>0</v>
      </c>
      <c r="D41" s="222">
        <f>F13</f>
        <v>0</v>
      </c>
      <c r="E41" s="222">
        <f>F14</f>
        <v>0</v>
      </c>
      <c r="F41" s="222">
        <f>F15</f>
        <v>0</v>
      </c>
      <c r="G41" s="222">
        <f>F16</f>
        <v>0</v>
      </c>
      <c r="H41" s="222">
        <f>F17</f>
        <v>0</v>
      </c>
      <c r="I41" s="222">
        <f>F18</f>
        <v>0</v>
      </c>
      <c r="J41" s="222">
        <f>F19</f>
        <v>0</v>
      </c>
      <c r="K41" s="222">
        <f>F20</f>
        <v>0</v>
      </c>
      <c r="L41" s="222">
        <f>F21</f>
        <v>0</v>
      </c>
      <c r="M41" s="222">
        <f>F22</f>
        <v>0</v>
      </c>
      <c r="N41" s="222">
        <f>F23</f>
        <v>0</v>
      </c>
      <c r="O41" s="222">
        <f>F24</f>
        <v>0</v>
      </c>
      <c r="P41" s="222">
        <f>F25</f>
        <v>0</v>
      </c>
      <c r="Q41" s="222">
        <f>F26</f>
        <v>0</v>
      </c>
      <c r="R41" s="222">
        <f>F27</f>
        <v>0</v>
      </c>
      <c r="S41" s="222">
        <f>F28</f>
        <v>0</v>
      </c>
      <c r="T41" s="222">
        <f>F29</f>
        <v>0</v>
      </c>
      <c r="U41" s="222">
        <f>F30</f>
        <v>0</v>
      </c>
      <c r="V41" s="222">
        <f>F31</f>
        <v>0</v>
      </c>
      <c r="W41" s="222">
        <f>F32</f>
        <v>0</v>
      </c>
      <c r="X41" s="222">
        <f>F33</f>
        <v>0</v>
      </c>
      <c r="Y41" s="222">
        <f>F34</f>
        <v>0</v>
      </c>
      <c r="Z41" s="222">
        <f>F35</f>
        <v>0</v>
      </c>
      <c r="AA41" s="223">
        <f>G37</f>
        <v>0</v>
      </c>
    </row>
    <row r="42" spans="1:27" s="224" customFormat="1"/>
  </sheetData>
  <sheetProtection algorithmName="SHA-512" hashValue="DF4SXr3xGCayZZ2xvV+gb6NPmknBc1AHzyVz5HAgBBhJwisCIVNyZP8vDcJacICKbwQXw9X617blm/0nwEDAHw==" saltValue="vJf1Op7c/PcuHUfJES6dXQ==" spinCount="100000" sheet="1" selectLockedCells="1"/>
  <mergeCells count="34">
    <mergeCell ref="C16:D16"/>
    <mergeCell ref="B2:C2"/>
    <mergeCell ref="D4:F4"/>
    <mergeCell ref="G4:H4"/>
    <mergeCell ref="D5:F5"/>
    <mergeCell ref="B9:E10"/>
    <mergeCell ref="F9:F10"/>
    <mergeCell ref="G9:H9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5:D35"/>
    <mergeCell ref="D37:E37"/>
    <mergeCell ref="B38:C38"/>
    <mergeCell ref="C29:D29"/>
    <mergeCell ref="C30:D30"/>
    <mergeCell ref="C31:D31"/>
    <mergeCell ref="C32:D32"/>
    <mergeCell ref="C33:D33"/>
    <mergeCell ref="C34:D34"/>
  </mergeCells>
  <phoneticPr fontId="2"/>
  <conditionalFormatting sqref="G38">
    <cfRule type="expression" dxfId="4" priority="4">
      <formula>$G$38="満  点！"</formula>
    </cfRule>
  </conditionalFormatting>
  <conditionalFormatting sqref="G5">
    <cfRule type="notContainsBlanks" dxfId="3" priority="1">
      <formula>LEN(TRIM(G5))&gt;0</formula>
    </cfRule>
  </conditionalFormatting>
  <dataValidations count="2">
    <dataValidation type="list" allowBlank="1" showInputMessage="1" showErrorMessage="1" sqref="F11:F35" xr:uid="{0988A522-A1C2-4BC7-9E5A-DA6A9755FEA2}">
      <formula1>"○"</formula1>
    </dataValidation>
    <dataValidation type="list" allowBlank="1" showInputMessage="1" showErrorMessage="1" sqref="G5" xr:uid="{8C83C580-3E29-4537-ABFB-64C2A7E068E0}">
      <formula1>"6月,7月,8月,9月"</formula1>
    </dataValidation>
  </dataValidations>
  <pageMargins left="0.70866141732283472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6B62-17E1-48F1-8059-8A7A0CD75E42}">
  <dimension ref="A1:J52"/>
  <sheetViews>
    <sheetView view="pageBreakPreview" zoomScaleNormal="100" zoomScaleSheetLayoutView="100" workbookViewId="0">
      <selection activeCell="D21" sqref="D21"/>
    </sheetView>
  </sheetViews>
  <sheetFormatPr defaultRowHeight="13.5"/>
  <cols>
    <col min="1" max="1" width="1.625" style="3" customWidth="1"/>
    <col min="2" max="2" width="5.125" customWidth="1"/>
    <col min="3" max="3" width="51.25" customWidth="1"/>
    <col min="4" max="6" width="14.125" customWidth="1"/>
    <col min="7" max="7" width="1.625" style="3" customWidth="1"/>
  </cols>
  <sheetData>
    <row r="1" spans="1:10" s="2" customFormat="1" ht="8.25" customHeight="1">
      <c r="A1" s="3"/>
      <c r="G1" s="3"/>
    </row>
    <row r="2" spans="1:10" ht="19.5" customHeight="1">
      <c r="B2" s="455" t="s">
        <v>99</v>
      </c>
      <c r="C2" s="456"/>
      <c r="D2" s="11"/>
      <c r="E2" s="11"/>
      <c r="F2" s="11"/>
      <c r="H2" s="11"/>
      <c r="I2" s="11"/>
      <c r="J2" s="11"/>
    </row>
    <row r="3" spans="1:10" s="12" customFormat="1" ht="9.75" customHeight="1">
      <c r="A3" s="3"/>
      <c r="B3" s="11"/>
      <c r="C3" s="11"/>
      <c r="D3" s="11"/>
      <c r="E3" s="11"/>
      <c r="F3" s="11"/>
      <c r="G3" s="3"/>
      <c r="H3" s="11"/>
      <c r="I3" s="11"/>
      <c r="J3" s="11"/>
    </row>
    <row r="4" spans="1:10" ht="28.5" customHeight="1">
      <c r="B4" t="s">
        <v>117</v>
      </c>
    </row>
    <row r="5" spans="1:10" s="19" customFormat="1">
      <c r="A5" s="6"/>
      <c r="G5" s="6"/>
    </row>
    <row r="6" spans="1:10" s="19" customFormat="1">
      <c r="A6" s="6"/>
      <c r="G6" s="6"/>
    </row>
    <row r="7" spans="1:10" s="2" customFormat="1" ht="24" customHeight="1">
      <c r="A7" s="6"/>
      <c r="D7" s="21" t="s">
        <v>113</v>
      </c>
      <c r="E7" s="457">
        <f>IFERROR('報告書用紙（データ提出用）'!G6,"")</f>
        <v>0</v>
      </c>
      <c r="F7" s="457"/>
      <c r="G7" s="6"/>
    </row>
    <row r="8" spans="1:10" s="2" customFormat="1" ht="24" customHeight="1">
      <c r="A8" s="6"/>
      <c r="D8" s="21" t="s">
        <v>114</v>
      </c>
      <c r="E8" s="458"/>
      <c r="F8" s="458"/>
      <c r="G8" s="6"/>
    </row>
    <row r="9" spans="1:10" s="2" customFormat="1">
      <c r="A9" s="6"/>
      <c r="G9" s="6"/>
    </row>
    <row r="10" spans="1:10" s="2" customFormat="1">
      <c r="A10" s="6"/>
      <c r="G10" s="6"/>
    </row>
    <row r="11" spans="1:10" ht="18" customHeight="1">
      <c r="A11" s="6"/>
      <c r="D11" s="454" t="s">
        <v>127</v>
      </c>
      <c r="E11" s="454"/>
      <c r="F11" s="454"/>
      <c r="G11" s="6"/>
    </row>
    <row r="12" spans="1:10" ht="18" customHeight="1">
      <c r="A12" s="6"/>
      <c r="D12" s="18" t="s">
        <v>122</v>
      </c>
      <c r="E12" s="459" t="s">
        <v>118</v>
      </c>
      <c r="F12" s="457"/>
      <c r="G12" s="6"/>
    </row>
    <row r="13" spans="1:10" ht="18" customHeight="1">
      <c r="A13" s="6"/>
      <c r="D13" s="18" t="s">
        <v>123</v>
      </c>
      <c r="E13" s="460" t="s">
        <v>119</v>
      </c>
      <c r="F13" s="457"/>
      <c r="G13" s="6"/>
    </row>
    <row r="14" spans="1:10" ht="18" customHeight="1">
      <c r="A14" s="6"/>
      <c r="B14" s="4" t="s">
        <v>128</v>
      </c>
      <c r="D14" s="18" t="s">
        <v>124</v>
      </c>
      <c r="E14" s="461" t="s">
        <v>120</v>
      </c>
      <c r="F14" s="457"/>
      <c r="G14" s="6"/>
    </row>
    <row r="15" spans="1:10" ht="18" customHeight="1">
      <c r="A15" s="6"/>
      <c r="B15" s="2" t="s">
        <v>129</v>
      </c>
      <c r="D15" s="18" t="s">
        <v>125</v>
      </c>
      <c r="E15" s="461" t="s">
        <v>121</v>
      </c>
      <c r="F15" s="457"/>
      <c r="G15" s="6"/>
    </row>
    <row r="16" spans="1:10" s="2" customFormat="1">
      <c r="A16" s="6"/>
      <c r="G16" s="6"/>
    </row>
    <row r="17" spans="1:7" s="19" customFormat="1" ht="24" customHeight="1">
      <c r="A17" s="6"/>
      <c r="E17" s="20" t="s">
        <v>130</v>
      </c>
      <c r="F17" s="226"/>
      <c r="G17" s="6"/>
    </row>
    <row r="18" spans="1:7" s="2" customFormat="1">
      <c r="A18" s="6"/>
      <c r="G18" s="6"/>
    </row>
    <row r="19" spans="1:7" ht="30" customHeight="1">
      <c r="B19" s="454" t="s">
        <v>126</v>
      </c>
      <c r="C19" s="454"/>
      <c r="D19" s="1" t="s">
        <v>110</v>
      </c>
      <c r="E19" s="1" t="s">
        <v>111</v>
      </c>
      <c r="F19" s="1" t="s">
        <v>112</v>
      </c>
    </row>
    <row r="20" spans="1:7" s="2" customFormat="1" ht="38.25" customHeight="1">
      <c r="A20" s="3"/>
      <c r="B20" s="13" t="s">
        <v>115</v>
      </c>
      <c r="C20" s="14" t="s">
        <v>100</v>
      </c>
      <c r="D20" s="15" t="s">
        <v>116</v>
      </c>
      <c r="E20" s="15" t="s">
        <v>123</v>
      </c>
      <c r="F20" s="15" t="s">
        <v>122</v>
      </c>
      <c r="G20" s="3"/>
    </row>
    <row r="21" spans="1:7" ht="38.25" customHeight="1">
      <c r="B21" s="16">
        <v>1</v>
      </c>
      <c r="C21" s="17" t="s">
        <v>100</v>
      </c>
      <c r="D21" s="227"/>
      <c r="E21" s="227"/>
      <c r="F21" s="227"/>
    </row>
    <row r="22" spans="1:7" ht="38.25" customHeight="1">
      <c r="B22" s="16">
        <v>2</v>
      </c>
      <c r="C22" s="17" t="s">
        <v>101</v>
      </c>
      <c r="D22" s="227"/>
      <c r="E22" s="227"/>
      <c r="F22" s="227"/>
    </row>
    <row r="23" spans="1:7" ht="38.25" customHeight="1">
      <c r="B23" s="16">
        <v>3</v>
      </c>
      <c r="C23" s="17" t="s">
        <v>102</v>
      </c>
      <c r="D23" s="227"/>
      <c r="E23" s="227"/>
      <c r="F23" s="227"/>
    </row>
    <row r="24" spans="1:7" ht="38.25" customHeight="1">
      <c r="B24" s="16">
        <v>4</v>
      </c>
      <c r="C24" s="17" t="s">
        <v>103</v>
      </c>
      <c r="D24" s="227"/>
      <c r="E24" s="227"/>
      <c r="F24" s="227"/>
    </row>
    <row r="25" spans="1:7" ht="38.25" customHeight="1">
      <c r="B25" s="16">
        <v>5</v>
      </c>
      <c r="C25" s="17" t="s">
        <v>104</v>
      </c>
      <c r="D25" s="227"/>
      <c r="E25" s="227"/>
      <c r="F25" s="227"/>
    </row>
    <row r="26" spans="1:7" ht="38.25" customHeight="1">
      <c r="A26" s="6"/>
      <c r="B26" s="16">
        <v>6</v>
      </c>
      <c r="C26" s="17" t="s">
        <v>105</v>
      </c>
      <c r="D26" s="227"/>
      <c r="E26" s="227"/>
      <c r="F26" s="227"/>
      <c r="G26" s="6"/>
    </row>
    <row r="27" spans="1:7" ht="38.25" customHeight="1">
      <c r="A27" s="6"/>
      <c r="B27" s="16">
        <v>7</v>
      </c>
      <c r="C27" s="17" t="s">
        <v>106</v>
      </c>
      <c r="D27" s="227"/>
      <c r="E27" s="227"/>
      <c r="F27" s="227"/>
      <c r="G27" s="6"/>
    </row>
    <row r="28" spans="1:7" ht="38.25" customHeight="1">
      <c r="A28" s="6"/>
      <c r="B28" s="16">
        <v>8</v>
      </c>
      <c r="C28" s="17" t="s">
        <v>107</v>
      </c>
      <c r="D28" s="227"/>
      <c r="E28" s="227"/>
      <c r="F28" s="227"/>
      <c r="G28" s="6"/>
    </row>
    <row r="29" spans="1:7" ht="38.25" customHeight="1">
      <c r="A29" s="6"/>
      <c r="B29" s="16">
        <v>9</v>
      </c>
      <c r="C29" s="17" t="s">
        <v>108</v>
      </c>
      <c r="D29" s="227"/>
      <c r="E29" s="227"/>
      <c r="F29" s="227"/>
      <c r="G29" s="6"/>
    </row>
    <row r="30" spans="1:7" ht="38.25" customHeight="1">
      <c r="A30" s="6"/>
      <c r="B30" s="16">
        <v>10</v>
      </c>
      <c r="C30" s="17" t="s">
        <v>109</v>
      </c>
      <c r="D30" s="227"/>
      <c r="E30" s="227"/>
      <c r="F30" s="227"/>
      <c r="G30" s="6"/>
    </row>
    <row r="31" spans="1:7">
      <c r="A31" s="6"/>
      <c r="G31" s="6"/>
    </row>
    <row r="32" spans="1:7">
      <c r="A32" s="6"/>
      <c r="G32" s="6"/>
    </row>
    <row r="33" spans="1:7">
      <c r="A33" s="6"/>
      <c r="G33" s="6"/>
    </row>
    <row r="34" spans="1:7">
      <c r="A34" s="6"/>
      <c r="G34" s="6"/>
    </row>
    <row r="35" spans="1:7">
      <c r="A35" s="6"/>
      <c r="G35" s="6"/>
    </row>
    <row r="36" spans="1:7">
      <c r="A36" s="6"/>
      <c r="G36" s="6"/>
    </row>
    <row r="37" spans="1:7">
      <c r="A37" s="6"/>
      <c r="G37" s="6"/>
    </row>
    <row r="38" spans="1:7">
      <c r="A38" s="6"/>
      <c r="G38" s="6"/>
    </row>
    <row r="39" spans="1:7">
      <c r="A39" s="6"/>
      <c r="G39" s="6"/>
    </row>
    <row r="40" spans="1:7">
      <c r="A40" s="6"/>
      <c r="G40" s="6"/>
    </row>
    <row r="41" spans="1:7">
      <c r="A41" s="6"/>
      <c r="G41" s="6"/>
    </row>
    <row r="42" spans="1:7">
      <c r="A42" s="6"/>
      <c r="G42" s="6"/>
    </row>
    <row r="43" spans="1:7">
      <c r="A43" s="6"/>
      <c r="G43" s="6"/>
    </row>
    <row r="44" spans="1:7">
      <c r="A44" s="6"/>
      <c r="G44" s="6"/>
    </row>
    <row r="45" spans="1:7">
      <c r="A45" s="6"/>
      <c r="G45" s="6"/>
    </row>
    <row r="47" spans="1:7">
      <c r="A47" s="6"/>
      <c r="G47" s="6"/>
    </row>
    <row r="48" spans="1:7">
      <c r="A48" s="6"/>
      <c r="G48" s="6"/>
    </row>
    <row r="49" spans="1:7">
      <c r="A49" s="8"/>
      <c r="G49" s="8"/>
    </row>
    <row r="51" spans="1:7">
      <c r="A51" s="9">
        <f>H4</f>
        <v>0</v>
      </c>
      <c r="G51" s="9">
        <f>N4</f>
        <v>0</v>
      </c>
    </row>
    <row r="52" spans="1:7">
      <c r="A52" s="10"/>
      <c r="G52" s="10"/>
    </row>
  </sheetData>
  <sheetProtection password="D59A" sheet="1" objects="1" scenarios="1" selectLockedCells="1"/>
  <mergeCells count="9">
    <mergeCell ref="D11:F11"/>
    <mergeCell ref="B19:C19"/>
    <mergeCell ref="B2:C2"/>
    <mergeCell ref="E7:F7"/>
    <mergeCell ref="E8:F8"/>
    <mergeCell ref="E12:F12"/>
    <mergeCell ref="E13:F13"/>
    <mergeCell ref="E14:F14"/>
    <mergeCell ref="E15:F15"/>
  </mergeCells>
  <phoneticPr fontId="2"/>
  <conditionalFormatting sqref="E8:F8">
    <cfRule type="notContainsBlanks" dxfId="2" priority="4">
      <formula>LEN(TRIM(E8))&gt;0</formula>
    </cfRule>
  </conditionalFormatting>
  <conditionalFormatting sqref="D21:F30">
    <cfRule type="notContainsBlanks" dxfId="1" priority="3">
      <formula>LEN(TRIM(D21))&gt;0</formula>
    </cfRule>
  </conditionalFormatting>
  <conditionalFormatting sqref="F17">
    <cfRule type="notContainsBlanks" dxfId="0" priority="1">
      <formula>LEN(TRIM(F17))&gt;0</formula>
    </cfRule>
  </conditionalFormatting>
  <dataValidations count="1">
    <dataValidation type="list" allowBlank="1" showInputMessage="1" showErrorMessage="1" sqref="D20:F30" xr:uid="{DA7546A4-CF4D-46CB-83E7-D65295985217}">
      <formula1>"◎,○,△,×"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報告書用紙（データ提出用）</vt:lpstr>
      <vt:lpstr>省エネ実践チェックシート</vt:lpstr>
      <vt:lpstr>エコライフノート エコライフチェック報告様式</vt:lpstr>
      <vt:lpstr>'エコライフノート エコライフチェック報告様式'!Print_Area</vt:lpstr>
      <vt:lpstr>省エネ実践チェックシート!Print_Area</vt:lpstr>
      <vt:lpstr>'報告書用紙（データ提出用）'!Print_Area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74421</dc:creator>
  <cp:lastModifiedBy>89024</cp:lastModifiedBy>
  <cp:lastPrinted>2024-05-17T07:03:07Z</cp:lastPrinted>
  <dcterms:created xsi:type="dcterms:W3CDTF">2023-04-05T09:01:00Z</dcterms:created>
  <dcterms:modified xsi:type="dcterms:W3CDTF">2024-07-29T01:35:04Z</dcterms:modified>
</cp:coreProperties>
</file>